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8"/>
  </bookViews>
  <sheets>
    <sheet name="wg miejsc" sheetId="1" r:id="rId1"/>
    <sheet name="zestawienie turniejów" sheetId="2" r:id="rId2"/>
    <sheet name="wg nr turniejów" sheetId="3" r:id="rId3"/>
    <sheet name="wg po turniejach" sheetId="4" r:id="rId4"/>
    <sheet name="wydruk klasyfikacja" sheetId="5" r:id="rId5"/>
    <sheet name="klasyfikacja" sheetId="6" r:id="rId6"/>
    <sheet name="wydruk tur.bież." sheetId="7" r:id="rId7"/>
    <sheet name="turn.bieżący" sheetId="8" r:id="rId8"/>
    <sheet name="lista.startowa" sheetId="9" r:id="rId9"/>
    <sheet name="lista wydruk" sheetId="10" r:id="rId10"/>
    <sheet name="nagrody.i.toto" sheetId="11" r:id="rId11"/>
    <sheet name="rozliczenie " sheetId="12" r:id="rId12"/>
  </sheets>
  <definedNames>
    <definedName name="Excel_BuiltIn__FilterDatabase" localSheetId="8">'lista.startowa'!$A$1:$I$40</definedName>
    <definedName name="Excel_BuiltIn_Print_Titles">#REF!</definedName>
  </definedNames>
  <calcPr fullCalcOnLoad="1"/>
</workbook>
</file>

<file path=xl/sharedStrings.xml><?xml version="1.0" encoding="utf-8"?>
<sst xmlns="http://schemas.openxmlformats.org/spreadsheetml/2006/main" count="10607" uniqueCount="308">
  <si>
    <t>Koziorowski Piotr</t>
  </si>
  <si>
    <t>LZS Ligota Dolna</t>
  </si>
  <si>
    <t>m-ce</t>
  </si>
  <si>
    <t>wpis.</t>
  </si>
  <si>
    <t>zawodnik</t>
  </si>
  <si>
    <t>klub</t>
  </si>
  <si>
    <t>I seria</t>
  </si>
  <si>
    <t>2 seria</t>
  </si>
  <si>
    <t>razem</t>
  </si>
  <si>
    <t>nagr.</t>
  </si>
  <si>
    <t>toto</t>
  </si>
  <si>
    <t>dopł.</t>
  </si>
  <si>
    <t>n.tur.</t>
  </si>
  <si>
    <t>ilość turniejów</t>
  </si>
  <si>
    <t>pkt</t>
  </si>
  <si>
    <t>nagroda końcowa</t>
  </si>
  <si>
    <t>średnia dopłat</t>
  </si>
  <si>
    <t>zestawienie nagród</t>
  </si>
  <si>
    <t>śr.mistrz.</t>
  </si>
  <si>
    <t>1 miejsce</t>
  </si>
  <si>
    <t>razem nagród</t>
  </si>
  <si>
    <t>2 miejsce</t>
  </si>
  <si>
    <t>najwyższy wynik</t>
  </si>
  <si>
    <t>3 miejsce</t>
  </si>
  <si>
    <t>najniższy wynik</t>
  </si>
  <si>
    <r>
      <rPr>
        <sz val="10"/>
        <rFont val="Arial CE"/>
        <family val="2"/>
      </rPr>
      <t>p</t>
    </r>
    <r>
      <rPr>
        <sz val="11"/>
        <rFont val="Arial CE"/>
        <family val="2"/>
      </rPr>
      <t>kt</t>
    </r>
  </si>
  <si>
    <t xml:space="preserve">4 miejsce </t>
  </si>
  <si>
    <t>5 miejsce</t>
  </si>
  <si>
    <t>6 miejsce</t>
  </si>
  <si>
    <t>8 miejsce</t>
  </si>
  <si>
    <t>Kościelny Roman</t>
  </si>
  <si>
    <t>Skat Kolonowskie</t>
  </si>
  <si>
    <t xml:space="preserve">6 miejsce </t>
  </si>
  <si>
    <t>7 miejsce</t>
  </si>
  <si>
    <t>Bryłka Ernest</t>
  </si>
  <si>
    <t>KS Kuźnia Zawadzkie</t>
  </si>
  <si>
    <t>Knopik Józef</t>
  </si>
  <si>
    <t>Deptała Leon</t>
  </si>
  <si>
    <t>Kędzia Stanisław</t>
  </si>
  <si>
    <t>Koziorowski Marian</t>
  </si>
  <si>
    <t>Brand Roman</t>
  </si>
  <si>
    <t>Doleżych Zygmunt</t>
  </si>
  <si>
    <t>KSS Pawonków</t>
  </si>
  <si>
    <t>Stachowski Jerzy</t>
  </si>
  <si>
    <t>Morawiec Bronisław</t>
  </si>
  <si>
    <t xml:space="preserve">3 miejsce </t>
  </si>
  <si>
    <t>4 miejsce</t>
  </si>
  <si>
    <t>Machoń Jarosław</t>
  </si>
  <si>
    <t>Słociński Adam</t>
  </si>
  <si>
    <t>Urbańczyk Ewald</t>
  </si>
  <si>
    <t>Kukowka Henryk</t>
  </si>
  <si>
    <t>Skubała Roman</t>
  </si>
  <si>
    <t>Świtała Franciszek</t>
  </si>
  <si>
    <t>Dybowski Leopold</t>
  </si>
  <si>
    <t>KS Kuźnia Zawadzkie-LZS Ligota Dolna</t>
  </si>
  <si>
    <t>Gigiel Wacław</t>
  </si>
  <si>
    <t>Koza Bogdan</t>
  </si>
  <si>
    <t>Kowalczyk Bogusław</t>
  </si>
  <si>
    <t>Kempa Bogdan</t>
  </si>
  <si>
    <t>Kuźniak Przemysław</t>
  </si>
  <si>
    <t>Więcek Jan</t>
  </si>
  <si>
    <t>MDK Kalety</t>
  </si>
  <si>
    <t xml:space="preserve">Więcek Jan </t>
  </si>
  <si>
    <t>m-e</t>
  </si>
  <si>
    <t>Nazwisko i Imię</t>
  </si>
  <si>
    <t>Sekcja</t>
  </si>
  <si>
    <t>narast</t>
  </si>
  <si>
    <t>il.tur.</t>
  </si>
  <si>
    <t>stan</t>
  </si>
  <si>
    <t>+/-</t>
  </si>
  <si>
    <t>Kurzac Łukasz</t>
  </si>
  <si>
    <t>Rusinowice</t>
  </si>
  <si>
    <t>Murgot Sławomir</t>
  </si>
  <si>
    <t>Jędruś Łukasz</t>
  </si>
  <si>
    <t>Wyszkowski Marek</t>
  </si>
  <si>
    <t>DK Strzelec Strzelce Op.</t>
  </si>
  <si>
    <t>Schindler Rudolf</t>
  </si>
  <si>
    <t>Marchewka Zygmunt</t>
  </si>
  <si>
    <t>Grohs Paweł</t>
  </si>
  <si>
    <t>Doleżych Marek</t>
  </si>
  <si>
    <t>Kamiński Zbigniew</t>
  </si>
  <si>
    <t>Lubliniec</t>
  </si>
  <si>
    <t>Czaja Johannes</t>
  </si>
  <si>
    <t>Bremen</t>
  </si>
  <si>
    <t>Baron Marek</t>
  </si>
  <si>
    <t>Siekiera Jacek</t>
  </si>
  <si>
    <t>Pawonków</t>
  </si>
  <si>
    <t>Zawadzkie</t>
  </si>
  <si>
    <t>Imach Marek</t>
  </si>
  <si>
    <t>Nitron Krupski Młyn</t>
  </si>
  <si>
    <t>Knopik Robert</t>
  </si>
  <si>
    <t>Opole`</t>
  </si>
  <si>
    <t>Madera Joachim</t>
  </si>
  <si>
    <t>Kotórz Mały</t>
  </si>
  <si>
    <t>Hartwig Karl</t>
  </si>
  <si>
    <t xml:space="preserve">Paruzel Stefan </t>
  </si>
  <si>
    <t>Pilarski Ryszard</t>
  </si>
  <si>
    <t>Maroń Teofil</t>
  </si>
  <si>
    <t>Instalator Bytom</t>
  </si>
  <si>
    <t>Cytera Henryk</t>
  </si>
  <si>
    <t>Pilarski Bernard</t>
  </si>
  <si>
    <t>Koty</t>
  </si>
  <si>
    <t>XX Memoriał Józefa Jerominka 2023/24</t>
  </si>
  <si>
    <t>Turniej nr  1  z  dnia  05.09.2023 r.</t>
  </si>
  <si>
    <t>1 seria</t>
  </si>
  <si>
    <t>dopłaty narastająco</t>
  </si>
  <si>
    <t>nieobecności</t>
  </si>
  <si>
    <t>grand overt</t>
  </si>
  <si>
    <t>aktualny stan</t>
  </si>
  <si>
    <t>Turniej nr  2  z  dnia  12.09.2023 r.</t>
  </si>
  <si>
    <t>XIX Memoriał Józefa Jerominka 2023/24</t>
  </si>
  <si>
    <t>Turniej nr  3  z  dnia  19.09.2023 r.</t>
  </si>
  <si>
    <t>Turniej nr  4  z  dnia  26.09.2023 r.</t>
  </si>
  <si>
    <t>Turniej nr  5  z  dnia  04.10.2022 r.</t>
  </si>
  <si>
    <t>Turniej nr  6  z  dnia  10.10.2023 r.</t>
  </si>
  <si>
    <t>Turniej nr  7  z  dnia  17.10.2023 r.</t>
  </si>
  <si>
    <t>Grand Overt</t>
  </si>
  <si>
    <t>Turniej nr  8  z  dnia  24.10.2023 r.</t>
  </si>
  <si>
    <t>Turniej nr  9  z  dnia  31.10.2022 r.</t>
  </si>
  <si>
    <t>Turniej nr  10  z  dnia  07.11.2023 r.</t>
  </si>
  <si>
    <t>Turniej nr  11  z  dnia  21.11.2023 r.</t>
  </si>
  <si>
    <t>Turniej nr  12  z  dnia  28.11.2023 r.</t>
  </si>
  <si>
    <t>Turniej nr  13  z  dnia  05.12.2023 r.</t>
  </si>
  <si>
    <t xml:space="preserve"> </t>
  </si>
  <si>
    <t>Turniej nr  14  z  dnia  12.12.2023 r.</t>
  </si>
  <si>
    <t>Turniej nr  15  z  dnia  19.12.2023 r.</t>
  </si>
  <si>
    <t>Turniej nr  16  z  dnia  02.01.2024 r.</t>
  </si>
  <si>
    <t>Turniej nr  17  z  dnia  09.01.2024 r.</t>
  </si>
  <si>
    <t>Turniej nr  18  z  dnia  16.01.2024 r.</t>
  </si>
  <si>
    <t>Turniej nr  19  z  dnia  23.01.2024 r.</t>
  </si>
  <si>
    <t>Turniej nr 20  30.01.2024</t>
  </si>
  <si>
    <t>Turniej nr  21  z  dnia  06.02.2023 r.</t>
  </si>
  <si>
    <t>Turniej nr  22  z  dnia  13.02.2024 r.</t>
  </si>
  <si>
    <t>Turniej nr  23  z  dnia  20.02.2024 r.</t>
  </si>
  <si>
    <t>Turniej nr  24  z  dnia  14.02.2024 r.</t>
  </si>
  <si>
    <t>Turniej nr  25  z  dnia  05.03.2024 r.</t>
  </si>
  <si>
    <t>Turniej nr  26  z  dnia  12.03.2024 r.</t>
  </si>
  <si>
    <t>Turniej nr  27  z  dnia  19.03.2024 r.</t>
  </si>
  <si>
    <t>Turniej nr  28  z  dnia  26.03.2024 r.</t>
  </si>
  <si>
    <t>Turniej nr  29  z  dnia  02.04.2023 r.</t>
  </si>
  <si>
    <t>XIX Memoriał Józefa Jerominka 2022/23</t>
  </si>
  <si>
    <t>Turniej nr  30  z  dnia  09.04.2023 r.</t>
  </si>
  <si>
    <t>Klasyfikacja po 1 turnieju</t>
  </si>
  <si>
    <t>Klasyfikacja po 2 turniejach</t>
  </si>
  <si>
    <t>-</t>
  </si>
  <si>
    <t>aw.5</t>
  </si>
  <si>
    <t>aw.2</t>
  </si>
  <si>
    <t>aw.7</t>
  </si>
  <si>
    <t>aw.9</t>
  </si>
  <si>
    <t>sp.6</t>
  </si>
  <si>
    <t>sp.5</t>
  </si>
  <si>
    <t>sp.9</t>
  </si>
  <si>
    <t>sp.2</t>
  </si>
  <si>
    <t>aw.3</t>
  </si>
  <si>
    <t>sp.3</t>
  </si>
  <si>
    <t>sp.17</t>
  </si>
  <si>
    <t>sp.1</t>
  </si>
  <si>
    <t>sp.4</t>
  </si>
  <si>
    <t>Klasyfikacja po 3 turniejach</t>
  </si>
  <si>
    <t>dopł</t>
  </si>
  <si>
    <t>aw.4</t>
  </si>
  <si>
    <t>aw.1</t>
  </si>
  <si>
    <t>aw.6</t>
  </si>
  <si>
    <t>sp.7</t>
  </si>
  <si>
    <t>aw.8</t>
  </si>
  <si>
    <t>sp.10</t>
  </si>
  <si>
    <t xml:space="preserve">sp.1 </t>
  </si>
  <si>
    <t>Klasyfikacja po 4 turniejach</t>
  </si>
  <si>
    <t>sw.2</t>
  </si>
  <si>
    <t>Klasyfikacja po 5 turniejach</t>
  </si>
  <si>
    <t>aw.10</t>
  </si>
  <si>
    <t>so.2</t>
  </si>
  <si>
    <t xml:space="preserve">aw.1 </t>
  </si>
  <si>
    <t>Klasyfikacja po 6 turniejach</t>
  </si>
  <si>
    <t>dopłaty</t>
  </si>
  <si>
    <t>Klasyfikacja po 7 turniejach</t>
  </si>
  <si>
    <t>Klasyfikacja po 8 turniejach</t>
  </si>
  <si>
    <t>Klasyfikacja po 9 turniejach</t>
  </si>
  <si>
    <t>Klasyfikacja po 10 turniejach</t>
  </si>
  <si>
    <t>sp.8</t>
  </si>
  <si>
    <t>Klasyfikacja po 11 turniejach</t>
  </si>
  <si>
    <t>Klasyfikacja po 12 turniejach</t>
  </si>
  <si>
    <t>Klasyfikacja po 13 turniejach</t>
  </si>
  <si>
    <t>Klasyfikacja po 14 turniejach</t>
  </si>
  <si>
    <t>Klasyfikacja po 15 turniejach</t>
  </si>
  <si>
    <t>Klasyfikacja po 16 turniejach</t>
  </si>
  <si>
    <t>Klasyfikacja po 17 turniejach</t>
  </si>
  <si>
    <t>Klasyfikacja po 18 turniejach</t>
  </si>
  <si>
    <t>nieob</t>
  </si>
  <si>
    <t>Klasyfikacja po 19 turniejach</t>
  </si>
  <si>
    <t>Klasyfikacja po 20 turniejach</t>
  </si>
  <si>
    <t>Klasyfikacja po 21 turniejach</t>
  </si>
  <si>
    <t>Klasyfikacja po 22 turniejach</t>
  </si>
  <si>
    <t>Klasyfikacja po 23 turniejach</t>
  </si>
  <si>
    <t>Klasyfikacja po 24 turniejach</t>
  </si>
  <si>
    <t>Klasyfikacja po 25 turniejach</t>
  </si>
  <si>
    <t>Klasyfikacja po 26 turniejach</t>
  </si>
  <si>
    <t>--</t>
  </si>
  <si>
    <t>Klasyfikacja po 27 turniejach</t>
  </si>
  <si>
    <t>Klasyfikacja po 28 turniejach</t>
  </si>
  <si>
    <t>Paruzel Stefan</t>
  </si>
  <si>
    <t>Klasyfikacja po 30 turniejach (końcowa)</t>
  </si>
  <si>
    <t>nieob.</t>
  </si>
  <si>
    <t>do sortowania</t>
  </si>
  <si>
    <t xml:space="preserve">po  turniejach </t>
  </si>
  <si>
    <t>aktualny turniej</t>
  </si>
  <si>
    <t>nr z.</t>
  </si>
  <si>
    <t>ew.</t>
  </si>
  <si>
    <t>punkty</t>
  </si>
  <si>
    <t>nagr</t>
  </si>
  <si>
    <t>ob..</t>
  </si>
  <si>
    <t>Turniej nr 30 z dnia  09.04.2024 r.</t>
  </si>
  <si>
    <t>Wykaz uczestników</t>
  </si>
  <si>
    <t>nag.</t>
  </si>
  <si>
    <t>ob.</t>
  </si>
  <si>
    <t>XX Memoriał Józefa Jerominka 2023-2024</t>
  </si>
  <si>
    <t>Turniej nr 1  23.04.2024</t>
  </si>
  <si>
    <t>st.</t>
  </si>
  <si>
    <t>lp</t>
  </si>
  <si>
    <t>kod</t>
  </si>
  <si>
    <t>i.tur.</t>
  </si>
  <si>
    <t>po tur.</t>
  </si>
  <si>
    <t>A</t>
  </si>
  <si>
    <t>B</t>
  </si>
  <si>
    <t>C</t>
  </si>
  <si>
    <t>D</t>
  </si>
  <si>
    <t>Bryła Artur</t>
  </si>
  <si>
    <t>Daniel Patryk</t>
  </si>
  <si>
    <t>Babienica</t>
  </si>
  <si>
    <t>Juściński Zenon</t>
  </si>
  <si>
    <t>Kaszuba Piotr</t>
  </si>
  <si>
    <t>Kocot Andrzej</t>
  </si>
  <si>
    <t>Kraka Martin</t>
  </si>
  <si>
    <t>Krawczyk Ryszard</t>
  </si>
  <si>
    <t>Mrugała Norbert</t>
  </si>
  <si>
    <t>Gwoździany</t>
  </si>
  <si>
    <t>Myśliński Henryk</t>
  </si>
  <si>
    <t>Samol Krzysztof</t>
  </si>
  <si>
    <t>Skrzydłowice</t>
  </si>
  <si>
    <t>Trzepiżur Krzysztof</t>
  </si>
  <si>
    <t>Zwoliński Eugeniusz</t>
  </si>
  <si>
    <t>XX Memoriał im. Józefa Jerominka 2023/24</t>
  </si>
  <si>
    <t>Turniej zakończeniowy  16.04.2024</t>
  </si>
  <si>
    <t>ob</t>
  </si>
  <si>
    <t>2 ser.</t>
  </si>
  <si>
    <t>1 stół</t>
  </si>
  <si>
    <t>2 stół</t>
  </si>
  <si>
    <t>3 stół</t>
  </si>
  <si>
    <t>4 stół</t>
  </si>
  <si>
    <t>5 stół</t>
  </si>
  <si>
    <t>6 stół</t>
  </si>
  <si>
    <t>7 stół</t>
  </si>
  <si>
    <t>8 stół</t>
  </si>
  <si>
    <t>Dopłaty</t>
  </si>
  <si>
    <t>Tur.</t>
  </si>
  <si>
    <t>9 stół</t>
  </si>
  <si>
    <t>inne 
Wyd.</t>
  </si>
  <si>
    <t>ogółem</t>
  </si>
  <si>
    <t>8 zaw.</t>
  </si>
  <si>
    <t>9 zaw.</t>
  </si>
  <si>
    <t>10 zaw.</t>
  </si>
  <si>
    <t>13 zaw.</t>
  </si>
  <si>
    <t>14 zaw.</t>
  </si>
  <si>
    <t>15 zaw.</t>
  </si>
  <si>
    <t>16 zaw.</t>
  </si>
  <si>
    <t>17 zaw.</t>
  </si>
  <si>
    <t>18 zaw.</t>
  </si>
  <si>
    <t>19 zaw.</t>
  </si>
  <si>
    <t>20 zaw.</t>
  </si>
  <si>
    <t>21 zaw.</t>
  </si>
  <si>
    <t>22 zaw.</t>
  </si>
  <si>
    <t>23 zaw.</t>
  </si>
  <si>
    <t>24 zaw.</t>
  </si>
  <si>
    <t>25 zaw.</t>
  </si>
  <si>
    <t>26 zaw.</t>
  </si>
  <si>
    <t>27 zaw.</t>
  </si>
  <si>
    <t>28 zaw.</t>
  </si>
  <si>
    <t>29 zaw.</t>
  </si>
  <si>
    <t>30 zaw.</t>
  </si>
  <si>
    <t>31zaw.</t>
  </si>
  <si>
    <t>32 zaw.</t>
  </si>
  <si>
    <t>33 zaw.</t>
  </si>
  <si>
    <t>34 zaw</t>
  </si>
  <si>
    <t>35 zaw.</t>
  </si>
  <si>
    <t>36 zaw.</t>
  </si>
  <si>
    <t>37 zaw</t>
  </si>
  <si>
    <t>38 zaw</t>
  </si>
  <si>
    <t>39 zaw.</t>
  </si>
  <si>
    <t>40 zaw.</t>
  </si>
  <si>
    <t>41 zaw.</t>
  </si>
  <si>
    <t>42 zaw</t>
  </si>
  <si>
    <t>43 zaw.</t>
  </si>
  <si>
    <t>44 zaw.</t>
  </si>
  <si>
    <t>45 zaw.</t>
  </si>
  <si>
    <t>46 zaw.</t>
  </si>
  <si>
    <t>47 zaw.</t>
  </si>
  <si>
    <t>48 zaw.</t>
  </si>
  <si>
    <t>zaw.</t>
  </si>
  <si>
    <t>Rozliczenie sezonu 2023-24</t>
  </si>
  <si>
    <t>n.końcowe</t>
  </si>
  <si>
    <t>nagrody tur. +toto</t>
  </si>
  <si>
    <t>dopłaty po 30 turniejach</t>
  </si>
  <si>
    <t>Nagrody końcowe</t>
  </si>
  <si>
    <t>puchary,poczęstunek</t>
  </si>
  <si>
    <t>koszty organizacyjne</t>
  </si>
  <si>
    <t>Klub po 30 turniejach</t>
  </si>
  <si>
    <t>Prezes</t>
  </si>
  <si>
    <t>Henryk Kukowka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</si>
</sst>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 ;[Red]\-0\ "/>
    <numFmt numFmtId="165" formatCode="#,##0.00\ [$zł-415];[Red]\-#,##0.00\ [$zł-415]"/>
  </numFmts>
  <fonts count="84">
    <font>
      <sz val="10"/>
      <name val="Arial CE"/>
      <family val="2"/>
    </font>
    <font>
      <sz val="10"/>
      <name val="Arial"/>
      <family val="0"/>
    </font>
    <font>
      <b/>
      <sz val="10"/>
      <color indexed="10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18"/>
      <name val="Arial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53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9"/>
      <color indexed="53"/>
      <name val="Arial CE"/>
      <family val="2"/>
    </font>
    <font>
      <b/>
      <sz val="8"/>
      <name val="Arial CE"/>
      <family val="2"/>
    </font>
    <font>
      <sz val="10"/>
      <color indexed="10"/>
      <name val="Arial CE"/>
      <family val="2"/>
    </font>
    <font>
      <b/>
      <sz val="13"/>
      <color indexed="8"/>
      <name val="Arial CE"/>
      <family val="2"/>
    </font>
    <font>
      <b/>
      <sz val="13"/>
      <name val="Arial CE"/>
      <family val="2"/>
    </font>
    <font>
      <sz val="10"/>
      <color indexed="53"/>
      <name val="Arial CE"/>
      <family val="2"/>
    </font>
    <font>
      <b/>
      <sz val="8"/>
      <color indexed="8"/>
      <name val="Arial CE"/>
      <family val="2"/>
    </font>
    <font>
      <sz val="9"/>
      <name val="Arial CE"/>
      <family val="2"/>
    </font>
    <font>
      <b/>
      <sz val="14"/>
      <color indexed="8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 CE"/>
      <family val="2"/>
    </font>
    <font>
      <b/>
      <sz val="9"/>
      <color indexed="12"/>
      <name val="Arial CE"/>
      <family val="2"/>
    </font>
    <font>
      <sz val="10"/>
      <color indexed="12"/>
      <name val="Arial CE"/>
      <family val="2"/>
    </font>
    <font>
      <b/>
      <sz val="10"/>
      <color indexed="54"/>
      <name val="Arial CE"/>
      <family val="2"/>
    </font>
    <font>
      <sz val="8"/>
      <name val="Arial CE"/>
      <family val="2"/>
    </font>
    <font>
      <b/>
      <sz val="10"/>
      <color indexed="60"/>
      <name val="Arial CE"/>
      <family val="2"/>
    </font>
    <font>
      <b/>
      <sz val="12"/>
      <color indexed="12"/>
      <name val="Arial CE"/>
      <family val="2"/>
    </font>
    <font>
      <b/>
      <sz val="10"/>
      <color indexed="20"/>
      <name val="Arial CE"/>
      <family val="2"/>
    </font>
    <font>
      <sz val="10"/>
      <color indexed="60"/>
      <name val="Arial CE"/>
      <family val="2"/>
    </font>
    <font>
      <b/>
      <sz val="12"/>
      <color indexed="30"/>
      <name val="Arial CE"/>
      <family val="2"/>
    </font>
    <font>
      <b/>
      <sz val="10"/>
      <color indexed="30"/>
      <name val="Arial CE"/>
      <family val="2"/>
    </font>
    <font>
      <i/>
      <sz val="10"/>
      <name val="Arial CE"/>
      <family val="2"/>
    </font>
    <font>
      <b/>
      <sz val="10"/>
      <color indexed="9"/>
      <name val="Arial CE"/>
      <family val="2"/>
    </font>
    <font>
      <b/>
      <sz val="8"/>
      <color indexed="9"/>
      <name val="Arial CE"/>
      <family val="2"/>
    </font>
    <font>
      <sz val="10"/>
      <color indexed="9"/>
      <name val="Arial CE"/>
      <family val="2"/>
    </font>
    <font>
      <b/>
      <sz val="8"/>
      <color indexed="12"/>
      <name val="Arial CE"/>
      <family val="2"/>
    </font>
    <font>
      <b/>
      <sz val="10"/>
      <color indexed="50"/>
      <name val="Arial CE"/>
      <family val="2"/>
    </font>
    <font>
      <b/>
      <sz val="18"/>
      <color indexed="30"/>
      <name val="Cambria"/>
      <family val="2"/>
    </font>
    <font>
      <b/>
      <sz val="15"/>
      <color indexed="30"/>
      <name val="Czcionka tekstu podstawowego"/>
      <family val="2"/>
    </font>
    <font>
      <b/>
      <sz val="13"/>
      <color indexed="30"/>
      <name val="Czcionka tekstu podstawowego"/>
      <family val="2"/>
    </font>
    <font>
      <b/>
      <sz val="11"/>
      <color indexed="30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2" fillId="0" borderId="3" applyNumberFormat="0" applyFill="0" applyAlignment="0" applyProtection="0"/>
    <xf numFmtId="0" fontId="73" fillId="29" borderId="4" applyNumberFormat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27" borderId="1" applyNumberFormat="0" applyAlignment="0" applyProtection="0"/>
    <xf numFmtId="9" fontId="1" fillId="0" borderId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3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64" fontId="0" fillId="0" borderId="10" xfId="0" applyNumberFormat="1" applyBorder="1" applyAlignment="1">
      <alignment horizontal="center"/>
    </xf>
    <xf numFmtId="164" fontId="6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164" fontId="7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right"/>
    </xf>
    <xf numFmtId="164" fontId="9" fillId="0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11" fillId="0" borderId="10" xfId="0" applyNumberFormat="1" applyFont="1" applyBorder="1" applyAlignment="1">
      <alignment horizontal="right"/>
    </xf>
    <xf numFmtId="164" fontId="11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164" fontId="10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164" fontId="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164" fontId="8" fillId="0" borderId="10" xfId="0" applyNumberFormat="1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1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12" xfId="0" applyFont="1" applyBorder="1" applyAlignment="1">
      <alignment horizontal="center"/>
    </xf>
    <xf numFmtId="0" fontId="25" fillId="0" borderId="12" xfId="0" applyFont="1" applyBorder="1" applyAlignment="1">
      <alignment/>
    </xf>
    <xf numFmtId="0" fontId="7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0" fillId="0" borderId="0" xfId="0" applyFont="1" applyAlignment="1">
      <alignment/>
    </xf>
    <xf numFmtId="0" fontId="18" fillId="0" borderId="10" xfId="0" applyFont="1" applyBorder="1" applyAlignment="1">
      <alignment horizontal="right"/>
    </xf>
    <xf numFmtId="0" fontId="31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33" borderId="11" xfId="0" applyFont="1" applyFill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1" xfId="0" applyBorder="1" applyAlignment="1">
      <alignment/>
    </xf>
    <xf numFmtId="0" fontId="26" fillId="33" borderId="11" xfId="0" applyFont="1" applyFill="1" applyBorder="1" applyAlignment="1">
      <alignment/>
    </xf>
    <xf numFmtId="0" fontId="2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1" xfId="0" applyFont="1" applyBorder="1" applyAlignment="1">
      <alignment horizontal="center"/>
    </xf>
    <xf numFmtId="0" fontId="33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33" borderId="12" xfId="0" applyFont="1" applyFill="1" applyBorder="1" applyAlignment="1">
      <alignment/>
    </xf>
    <xf numFmtId="0" fontId="18" fillId="0" borderId="12" xfId="0" applyFont="1" applyBorder="1" applyAlignment="1">
      <alignment horizontal="center"/>
    </xf>
    <xf numFmtId="0" fontId="0" fillId="33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vertical="center"/>
    </xf>
    <xf numFmtId="0" fontId="1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0" fillId="0" borderId="10" xfId="0" applyFont="1" applyFill="1" applyBorder="1" applyAlignment="1">
      <alignment/>
    </xf>
    <xf numFmtId="164" fontId="1" fillId="0" borderId="10" xfId="0" applyNumberFormat="1" applyFont="1" applyBorder="1" applyAlignment="1">
      <alignment horizontal="right"/>
    </xf>
    <xf numFmtId="0" fontId="3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64" fontId="32" fillId="0" borderId="10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0" fontId="20" fillId="0" borderId="12" xfId="0" applyFont="1" applyBorder="1" applyAlignment="1">
      <alignment horizontal="right"/>
    </xf>
    <xf numFmtId="0" fontId="37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164" fontId="0" fillId="0" borderId="10" xfId="0" applyNumberForma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right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33" fillId="34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164" fontId="33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40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33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40" fillId="0" borderId="10" xfId="0" applyFont="1" applyBorder="1" applyAlignment="1">
      <alignment/>
    </xf>
    <xf numFmtId="0" fontId="0" fillId="33" borderId="10" xfId="0" applyFill="1" applyBorder="1" applyAlignment="1">
      <alignment horizontal="right"/>
    </xf>
    <xf numFmtId="0" fontId="42" fillId="33" borderId="10" xfId="0" applyFont="1" applyFill="1" applyBorder="1" applyAlignment="1">
      <alignment horizontal="center"/>
    </xf>
    <xf numFmtId="0" fontId="33" fillId="35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43" fillId="33" borderId="0" xfId="0" applyFont="1" applyFill="1" applyAlignment="1">
      <alignment horizontal="center"/>
    </xf>
    <xf numFmtId="0" fontId="30" fillId="0" borderId="10" xfId="0" applyFont="1" applyFill="1" applyBorder="1" applyAlignment="1">
      <alignment/>
    </xf>
    <xf numFmtId="0" fontId="40" fillId="0" borderId="0" xfId="0" applyFont="1" applyAlignment="1">
      <alignment horizontal="center"/>
    </xf>
    <xf numFmtId="0" fontId="0" fillId="0" borderId="10" xfId="0" applyFill="1" applyBorder="1" applyAlignment="1">
      <alignment horizontal="right"/>
    </xf>
    <xf numFmtId="0" fontId="33" fillId="36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right"/>
    </xf>
    <xf numFmtId="164" fontId="8" fillId="0" borderId="10" xfId="0" applyNumberFormat="1" applyFont="1" applyBorder="1" applyAlignment="1">
      <alignment horizontal="center"/>
    </xf>
    <xf numFmtId="164" fontId="4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41" fillId="0" borderId="10" xfId="0" applyFont="1" applyFill="1" applyBorder="1" applyAlignment="1">
      <alignment/>
    </xf>
    <xf numFmtId="0" fontId="33" fillId="37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right"/>
    </xf>
    <xf numFmtId="164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5" xfId="0" applyFont="1" applyBorder="1" applyAlignment="1">
      <alignment horizontal="right"/>
    </xf>
    <xf numFmtId="0" fontId="33" fillId="33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right"/>
    </xf>
    <xf numFmtId="0" fontId="44" fillId="0" borderId="10" xfId="0" applyFont="1" applyBorder="1" applyAlignment="1">
      <alignment horizontal="center"/>
    </xf>
    <xf numFmtId="164" fontId="44" fillId="0" borderId="10" xfId="0" applyNumberFormat="1" applyFont="1" applyBorder="1" applyAlignment="1">
      <alignment horizontal="right"/>
    </xf>
    <xf numFmtId="164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164" fontId="46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/>
    </xf>
    <xf numFmtId="164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164" fontId="45" fillId="0" borderId="10" xfId="0" applyNumberFormat="1" applyFont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10" xfId="0" applyFill="1" applyBorder="1" applyAlignment="1">
      <alignment/>
    </xf>
    <xf numFmtId="0" fontId="10" fillId="0" borderId="0" xfId="0" applyFont="1" applyAlignment="1">
      <alignment horizontal="right"/>
    </xf>
    <xf numFmtId="0" fontId="49" fillId="33" borderId="0" xfId="0" applyFont="1" applyFill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3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0" xfId="0" applyFont="1" applyAlignment="1">
      <alignment/>
    </xf>
    <xf numFmtId="0" fontId="10" fillId="0" borderId="10" xfId="0" applyFont="1" applyBorder="1" applyAlignment="1">
      <alignment horizontal="left" vertical="center"/>
    </xf>
    <xf numFmtId="0" fontId="10" fillId="38" borderId="10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38" borderId="10" xfId="0" applyFont="1" applyFill="1" applyBorder="1" applyAlignment="1">
      <alignment vertical="center"/>
    </xf>
    <xf numFmtId="0" fontId="37" fillId="0" borderId="10" xfId="0" applyFont="1" applyBorder="1" applyAlignment="1">
      <alignment horizontal="center"/>
    </xf>
    <xf numFmtId="0" fontId="37" fillId="38" borderId="10" xfId="0" applyFont="1" applyFill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9" fillId="38" borderId="20" xfId="0" applyFont="1" applyFill="1" applyBorder="1" applyAlignment="1">
      <alignment horizontal="center"/>
    </xf>
    <xf numFmtId="0" fontId="11" fillId="38" borderId="2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39" fillId="38" borderId="0" xfId="0" applyFont="1" applyFill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10" fillId="38" borderId="20" xfId="0" applyFont="1" applyFill="1" applyBorder="1" applyAlignment="1">
      <alignment horizontal="center"/>
    </xf>
    <xf numFmtId="0" fontId="10" fillId="38" borderId="21" xfId="0" applyFont="1" applyFill="1" applyBorder="1" applyAlignment="1">
      <alignment horizontal="center"/>
    </xf>
    <xf numFmtId="0" fontId="10" fillId="38" borderId="0" xfId="0" applyFont="1" applyFill="1" applyAlignment="1">
      <alignment horizontal="center"/>
    </xf>
    <xf numFmtId="0" fontId="10" fillId="0" borderId="0" xfId="0" applyFont="1" applyAlignment="1">
      <alignment/>
    </xf>
    <xf numFmtId="0" fontId="0" fillId="38" borderId="0" xfId="0" applyFill="1" applyAlignment="1">
      <alignment/>
    </xf>
    <xf numFmtId="0" fontId="10" fillId="38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64" fontId="13" fillId="33" borderId="10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47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10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6" fillId="33" borderId="10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5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6600CC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2A6099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3333"/>
      <rgbColor rgb="003465A4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87"/>
  <sheetViews>
    <sheetView zoomScale="110" zoomScaleNormal="110" zoomScalePageLayoutView="0" workbookViewId="0" topLeftCell="A969">
      <selection activeCell="A1046" sqref="A1046"/>
    </sheetView>
  </sheetViews>
  <sheetFormatPr defaultColWidth="8.375" defaultRowHeight="12.75"/>
  <cols>
    <col min="1" max="1" width="5.375" style="1" customWidth="1"/>
    <col min="2" max="2" width="4.375" style="2" customWidth="1"/>
    <col min="3" max="4" width="19.375" style="2" customWidth="1"/>
    <col min="5" max="5" width="5.375" style="3" customWidth="1"/>
    <col min="6" max="6" width="6.375" style="3" customWidth="1"/>
    <col min="7" max="7" width="8.375" style="4" customWidth="1"/>
    <col min="8" max="10" width="5.375" style="3" customWidth="1"/>
    <col min="11" max="11" width="5.375" style="5" customWidth="1"/>
  </cols>
  <sheetData>
    <row r="1" spans="1:11" ht="22.5" customHeight="1">
      <c r="A1" s="6">
        <v>1</v>
      </c>
      <c r="B1" s="7"/>
      <c r="C1" s="311" t="s">
        <v>0</v>
      </c>
      <c r="D1" s="311"/>
      <c r="E1" s="312" t="s">
        <v>1</v>
      </c>
      <c r="F1" s="312"/>
      <c r="G1" s="312"/>
      <c r="H1" s="312"/>
      <c r="I1" s="312"/>
      <c r="J1" s="312"/>
      <c r="K1" s="312"/>
    </row>
    <row r="2" spans="1:11" ht="12.75" customHeight="1">
      <c r="A2" s="8" t="s">
        <v>2</v>
      </c>
      <c r="B2" s="9" t="s">
        <v>3</v>
      </c>
      <c r="C2" s="10" t="s">
        <v>4</v>
      </c>
      <c r="D2" s="10" t="s">
        <v>5</v>
      </c>
      <c r="E2" s="9" t="s">
        <v>6</v>
      </c>
      <c r="F2" s="9" t="s">
        <v>7</v>
      </c>
      <c r="G2" s="11" t="s">
        <v>8</v>
      </c>
      <c r="H2" s="9" t="s">
        <v>9</v>
      </c>
      <c r="I2" s="9" t="s">
        <v>10</v>
      </c>
      <c r="J2" s="9" t="s">
        <v>11</v>
      </c>
      <c r="K2" s="12" t="s">
        <v>12</v>
      </c>
    </row>
    <row r="3" spans="1:11" ht="15.75" customHeight="1">
      <c r="A3" s="13">
        <v>10</v>
      </c>
      <c r="B3" s="13">
        <v>20</v>
      </c>
      <c r="C3" s="14" t="s">
        <v>0</v>
      </c>
      <c r="D3" s="14" t="s">
        <v>1</v>
      </c>
      <c r="E3" s="15">
        <v>432</v>
      </c>
      <c r="F3" s="15">
        <v>1014</v>
      </c>
      <c r="G3" s="16">
        <f>E3+F3</f>
        <v>1446</v>
      </c>
      <c r="H3" s="17">
        <v>0</v>
      </c>
      <c r="I3" s="18">
        <v>0</v>
      </c>
      <c r="J3" s="18">
        <v>4</v>
      </c>
      <c r="K3" s="19">
        <v>1</v>
      </c>
    </row>
    <row r="4" spans="1:11" ht="15.75" customHeight="1">
      <c r="A4" s="13">
        <v>6</v>
      </c>
      <c r="B4" s="13">
        <v>20</v>
      </c>
      <c r="C4" s="14" t="s">
        <v>0</v>
      </c>
      <c r="D4" s="14" t="s">
        <v>1</v>
      </c>
      <c r="E4" s="15">
        <v>1294</v>
      </c>
      <c r="F4" s="15">
        <v>623</v>
      </c>
      <c r="G4" s="16">
        <v>1917</v>
      </c>
      <c r="H4" s="17">
        <v>46</v>
      </c>
      <c r="I4" s="13">
        <v>9</v>
      </c>
      <c r="J4" s="13">
        <v>16</v>
      </c>
      <c r="K4" s="19">
        <v>2</v>
      </c>
    </row>
    <row r="5" spans="1:11" ht="15.75" customHeight="1">
      <c r="A5" s="13">
        <v>1</v>
      </c>
      <c r="B5" s="13">
        <v>20</v>
      </c>
      <c r="C5" s="14" t="s">
        <v>0</v>
      </c>
      <c r="D5" s="14" t="s">
        <v>1</v>
      </c>
      <c r="E5" s="15">
        <v>978</v>
      </c>
      <c r="F5" s="15">
        <v>1316</v>
      </c>
      <c r="G5" s="16">
        <v>2294</v>
      </c>
      <c r="H5" s="17">
        <v>80</v>
      </c>
      <c r="I5" s="13">
        <v>19</v>
      </c>
      <c r="J5" s="13">
        <v>4</v>
      </c>
      <c r="K5" s="19">
        <v>3</v>
      </c>
    </row>
    <row r="6" spans="1:11" ht="15.75" customHeight="1">
      <c r="A6" s="13">
        <v>9</v>
      </c>
      <c r="B6" s="13">
        <v>20</v>
      </c>
      <c r="C6" s="14" t="s">
        <v>0</v>
      </c>
      <c r="D6" s="14" t="s">
        <v>1</v>
      </c>
      <c r="E6" s="15">
        <v>701</v>
      </c>
      <c r="F6" s="15">
        <v>930</v>
      </c>
      <c r="G6" s="16">
        <v>1631</v>
      </c>
      <c r="H6" s="17">
        <v>0</v>
      </c>
      <c r="I6" s="13">
        <v>0</v>
      </c>
      <c r="J6" s="13">
        <v>6</v>
      </c>
      <c r="K6" s="19">
        <v>4</v>
      </c>
    </row>
    <row r="7" spans="1:11" ht="15.75" customHeight="1">
      <c r="A7" s="20">
        <v>8</v>
      </c>
      <c r="B7" s="20">
        <v>20</v>
      </c>
      <c r="C7" s="21" t="s">
        <v>0</v>
      </c>
      <c r="D7" s="21" t="s">
        <v>1</v>
      </c>
      <c r="E7" s="22">
        <v>1039</v>
      </c>
      <c r="F7" s="22">
        <v>542</v>
      </c>
      <c r="G7" s="23">
        <v>1581</v>
      </c>
      <c r="H7" s="20">
        <v>0</v>
      </c>
      <c r="I7" s="20">
        <v>8</v>
      </c>
      <c r="J7" s="20">
        <v>8</v>
      </c>
      <c r="K7" s="24">
        <v>5</v>
      </c>
    </row>
    <row r="8" spans="1:11" ht="15.75" customHeight="1">
      <c r="A8" s="13">
        <v>5</v>
      </c>
      <c r="B8" s="13">
        <v>20</v>
      </c>
      <c r="C8" s="14" t="s">
        <v>0</v>
      </c>
      <c r="D8" s="14" t="s">
        <v>1</v>
      </c>
      <c r="E8" s="15">
        <v>1084</v>
      </c>
      <c r="F8" s="15">
        <v>762</v>
      </c>
      <c r="G8" s="16">
        <v>1846</v>
      </c>
      <c r="H8" s="17">
        <v>50</v>
      </c>
      <c r="I8" s="13">
        <v>9</v>
      </c>
      <c r="J8" s="13">
        <v>6</v>
      </c>
      <c r="K8" s="19">
        <v>6</v>
      </c>
    </row>
    <row r="9" spans="1:11" ht="15.75" customHeight="1">
      <c r="A9" s="13">
        <v>8</v>
      </c>
      <c r="B9" s="13">
        <v>20</v>
      </c>
      <c r="C9" s="14" t="s">
        <v>0</v>
      </c>
      <c r="D9" s="14" t="s">
        <v>1</v>
      </c>
      <c r="E9" s="15">
        <v>808</v>
      </c>
      <c r="F9" s="15">
        <v>834</v>
      </c>
      <c r="G9" s="16">
        <v>1642</v>
      </c>
      <c r="H9" s="17">
        <v>0</v>
      </c>
      <c r="I9" s="13">
        <v>0</v>
      </c>
      <c r="J9" s="13">
        <v>0</v>
      </c>
      <c r="K9" s="19">
        <v>7</v>
      </c>
    </row>
    <row r="10" spans="1:11" ht="15.75" customHeight="1">
      <c r="A10" s="13">
        <v>14</v>
      </c>
      <c r="B10" s="13">
        <v>20</v>
      </c>
      <c r="C10" s="14" t="s">
        <v>0</v>
      </c>
      <c r="D10" s="14" t="s">
        <v>1</v>
      </c>
      <c r="E10" s="15">
        <v>420</v>
      </c>
      <c r="F10" s="15">
        <v>879</v>
      </c>
      <c r="G10" s="16">
        <v>1299</v>
      </c>
      <c r="H10" s="17">
        <v>0</v>
      </c>
      <c r="I10" s="13">
        <v>0</v>
      </c>
      <c r="J10" s="13">
        <v>8</v>
      </c>
      <c r="K10" s="19">
        <v>8</v>
      </c>
    </row>
    <row r="11" spans="1:11" ht="15.75" customHeight="1">
      <c r="A11" s="13">
        <v>1</v>
      </c>
      <c r="B11" s="13">
        <v>20</v>
      </c>
      <c r="C11" s="14" t="s">
        <v>0</v>
      </c>
      <c r="D11" s="14" t="s">
        <v>1</v>
      </c>
      <c r="E11" s="15">
        <v>1125</v>
      </c>
      <c r="F11" s="15">
        <v>1328</v>
      </c>
      <c r="G11" s="16">
        <v>2453</v>
      </c>
      <c r="H11" s="17">
        <v>85</v>
      </c>
      <c r="I11" s="13">
        <v>15</v>
      </c>
      <c r="J11" s="13">
        <v>2</v>
      </c>
      <c r="K11" s="19">
        <v>9</v>
      </c>
    </row>
    <row r="12" spans="1:11" ht="15.75" customHeight="1">
      <c r="A12" s="13">
        <v>19</v>
      </c>
      <c r="B12" s="13">
        <v>20</v>
      </c>
      <c r="C12" s="14" t="s">
        <v>0</v>
      </c>
      <c r="D12" s="14" t="s">
        <v>1</v>
      </c>
      <c r="E12" s="15">
        <v>524</v>
      </c>
      <c r="F12" s="15">
        <v>715</v>
      </c>
      <c r="G12" s="16">
        <v>1239</v>
      </c>
      <c r="H12" s="17">
        <v>0</v>
      </c>
      <c r="I12" s="13">
        <v>0</v>
      </c>
      <c r="J12" s="13">
        <v>10</v>
      </c>
      <c r="K12" s="19">
        <v>10</v>
      </c>
    </row>
    <row r="13" spans="1:11" ht="15.75" customHeight="1">
      <c r="A13" s="13">
        <v>1</v>
      </c>
      <c r="B13" s="13">
        <v>20</v>
      </c>
      <c r="C13" s="14" t="s">
        <v>0</v>
      </c>
      <c r="D13" s="14" t="s">
        <v>1</v>
      </c>
      <c r="E13" s="15">
        <v>959</v>
      </c>
      <c r="F13" s="15">
        <v>1240</v>
      </c>
      <c r="G13" s="16">
        <v>2199</v>
      </c>
      <c r="H13" s="17">
        <v>85</v>
      </c>
      <c r="I13" s="13">
        <v>10</v>
      </c>
      <c r="J13" s="13">
        <v>2</v>
      </c>
      <c r="K13" s="19">
        <v>11</v>
      </c>
    </row>
    <row r="14" spans="1:11" ht="15.75" customHeight="1">
      <c r="A14" s="13">
        <v>9</v>
      </c>
      <c r="B14" s="13">
        <v>20</v>
      </c>
      <c r="C14" s="14" t="s">
        <v>0</v>
      </c>
      <c r="D14" s="14" t="s">
        <v>1</v>
      </c>
      <c r="E14" s="15">
        <v>900</v>
      </c>
      <c r="F14" s="15">
        <v>678</v>
      </c>
      <c r="G14" s="16">
        <v>1578</v>
      </c>
      <c r="H14" s="17">
        <v>0</v>
      </c>
      <c r="I14" s="13">
        <v>0</v>
      </c>
      <c r="J14" s="13">
        <v>12</v>
      </c>
      <c r="K14" s="19">
        <v>12</v>
      </c>
    </row>
    <row r="15" spans="1:11" ht="15.75" customHeight="1">
      <c r="A15" s="13">
        <v>1</v>
      </c>
      <c r="B15" s="13">
        <v>20</v>
      </c>
      <c r="C15" s="14" t="s">
        <v>0</v>
      </c>
      <c r="D15" s="14" t="s">
        <v>1</v>
      </c>
      <c r="E15" s="15">
        <v>1038</v>
      </c>
      <c r="F15" s="15">
        <v>1052</v>
      </c>
      <c r="G15" s="16">
        <v>2090</v>
      </c>
      <c r="H15" s="17">
        <v>85</v>
      </c>
      <c r="I15" s="13">
        <v>0</v>
      </c>
      <c r="J15" s="13">
        <v>6</v>
      </c>
      <c r="K15" s="19">
        <v>13</v>
      </c>
    </row>
    <row r="16" spans="1:11" ht="15.75" customHeight="1">
      <c r="A16" s="13">
        <v>11</v>
      </c>
      <c r="B16" s="13">
        <v>20</v>
      </c>
      <c r="C16" s="14" t="s">
        <v>0</v>
      </c>
      <c r="D16" s="14" t="s">
        <v>1</v>
      </c>
      <c r="E16" s="15">
        <v>745</v>
      </c>
      <c r="F16" s="15">
        <v>701</v>
      </c>
      <c r="G16" s="16">
        <v>1446</v>
      </c>
      <c r="H16" s="17">
        <v>0</v>
      </c>
      <c r="I16" s="13">
        <v>0</v>
      </c>
      <c r="J16" s="13">
        <v>4</v>
      </c>
      <c r="K16" s="19">
        <v>14</v>
      </c>
    </row>
    <row r="17" spans="1:11" ht="15.75" customHeight="1">
      <c r="A17" s="13">
        <v>4</v>
      </c>
      <c r="B17" s="13">
        <v>20</v>
      </c>
      <c r="C17" s="14" t="s">
        <v>0</v>
      </c>
      <c r="D17" s="14" t="s">
        <v>1</v>
      </c>
      <c r="E17" s="15">
        <v>1177</v>
      </c>
      <c r="F17" s="15">
        <v>728</v>
      </c>
      <c r="G17" s="16">
        <v>1905</v>
      </c>
      <c r="H17" s="17">
        <v>60</v>
      </c>
      <c r="I17" s="13">
        <v>10</v>
      </c>
      <c r="J17" s="13">
        <v>2</v>
      </c>
      <c r="K17" s="19">
        <v>15</v>
      </c>
    </row>
    <row r="18" spans="1:11" ht="15.75" customHeight="1">
      <c r="A18" s="13">
        <v>1</v>
      </c>
      <c r="B18" s="13">
        <v>20</v>
      </c>
      <c r="C18" s="14" t="s">
        <v>0</v>
      </c>
      <c r="D18" s="14" t="s">
        <v>1</v>
      </c>
      <c r="E18" s="15">
        <v>1032</v>
      </c>
      <c r="F18" s="15">
        <v>1222</v>
      </c>
      <c r="G18" s="16">
        <v>2254</v>
      </c>
      <c r="H18" s="17">
        <v>80</v>
      </c>
      <c r="I18" s="13">
        <v>9</v>
      </c>
      <c r="J18" s="13">
        <v>0</v>
      </c>
      <c r="K18" s="19">
        <v>16</v>
      </c>
    </row>
    <row r="19" spans="1:11" ht="15.75" customHeight="1">
      <c r="A19" s="13">
        <v>1</v>
      </c>
      <c r="B19" s="13">
        <v>20</v>
      </c>
      <c r="C19" s="14" t="s">
        <v>0</v>
      </c>
      <c r="D19" s="14" t="s">
        <v>1</v>
      </c>
      <c r="E19" s="15">
        <v>964</v>
      </c>
      <c r="F19" s="15">
        <v>819</v>
      </c>
      <c r="G19" s="16">
        <v>1783</v>
      </c>
      <c r="H19" s="17">
        <v>80</v>
      </c>
      <c r="I19" s="13">
        <v>9</v>
      </c>
      <c r="J19" s="13">
        <v>0</v>
      </c>
      <c r="K19" s="19">
        <v>17</v>
      </c>
    </row>
    <row r="20" spans="1:11" ht="15.75" customHeight="1">
      <c r="A20" s="13">
        <v>17</v>
      </c>
      <c r="B20" s="13">
        <v>20</v>
      </c>
      <c r="C20" s="14" t="s">
        <v>0</v>
      </c>
      <c r="D20" s="14" t="s">
        <v>1</v>
      </c>
      <c r="E20" s="15">
        <v>404</v>
      </c>
      <c r="F20" s="15">
        <v>699</v>
      </c>
      <c r="G20" s="16">
        <v>1103</v>
      </c>
      <c r="H20" s="17">
        <v>0</v>
      </c>
      <c r="I20" s="13">
        <v>0</v>
      </c>
      <c r="J20" s="13">
        <v>8</v>
      </c>
      <c r="K20" s="19">
        <v>18</v>
      </c>
    </row>
    <row r="21" spans="1:11" ht="15.75" customHeight="1">
      <c r="A21" s="13">
        <v>19</v>
      </c>
      <c r="B21" s="13">
        <v>20</v>
      </c>
      <c r="C21" s="14" t="s">
        <v>0</v>
      </c>
      <c r="D21" s="14" t="s">
        <v>1</v>
      </c>
      <c r="E21" s="15">
        <v>669</v>
      </c>
      <c r="F21" s="15">
        <v>576</v>
      </c>
      <c r="G21" s="16">
        <v>1245</v>
      </c>
      <c r="H21" s="17">
        <v>0</v>
      </c>
      <c r="I21" s="13">
        <v>0</v>
      </c>
      <c r="J21" s="13">
        <v>2</v>
      </c>
      <c r="K21" s="19">
        <v>19</v>
      </c>
    </row>
    <row r="22" spans="1:11" ht="15.75" customHeight="1">
      <c r="A22" s="13">
        <v>16</v>
      </c>
      <c r="B22" s="13">
        <v>20</v>
      </c>
      <c r="C22" s="14" t="s">
        <v>0</v>
      </c>
      <c r="D22" s="14" t="s">
        <v>1</v>
      </c>
      <c r="E22" s="15">
        <v>580</v>
      </c>
      <c r="F22" s="15">
        <v>921</v>
      </c>
      <c r="G22" s="16">
        <v>1501</v>
      </c>
      <c r="H22" s="15">
        <v>0</v>
      </c>
      <c r="I22" s="18">
        <v>0</v>
      </c>
      <c r="J22" s="18">
        <v>2</v>
      </c>
      <c r="K22" s="19">
        <v>20</v>
      </c>
    </row>
    <row r="23" spans="1:11" ht="15.75" customHeight="1">
      <c r="A23" s="13">
        <v>5</v>
      </c>
      <c r="B23" s="13">
        <v>20</v>
      </c>
      <c r="C23" s="14" t="s">
        <v>0</v>
      </c>
      <c r="D23" s="14" t="s">
        <v>1</v>
      </c>
      <c r="E23" s="15">
        <v>933</v>
      </c>
      <c r="F23" s="15">
        <v>929</v>
      </c>
      <c r="G23" s="16">
        <v>1862</v>
      </c>
      <c r="H23" s="17">
        <v>55</v>
      </c>
      <c r="I23" s="13">
        <v>0</v>
      </c>
      <c r="J23" s="13">
        <v>8</v>
      </c>
      <c r="K23" s="19">
        <v>21</v>
      </c>
    </row>
    <row r="24" spans="1:11" ht="15.75" customHeight="1">
      <c r="A24" s="13">
        <v>14</v>
      </c>
      <c r="B24" s="13">
        <v>20</v>
      </c>
      <c r="C24" s="14" t="s">
        <v>0</v>
      </c>
      <c r="D24" s="14" t="s">
        <v>1</v>
      </c>
      <c r="E24" s="15">
        <v>715</v>
      </c>
      <c r="F24" s="15">
        <v>617</v>
      </c>
      <c r="G24" s="16">
        <v>1332</v>
      </c>
      <c r="H24" s="17">
        <v>0</v>
      </c>
      <c r="I24" s="13">
        <v>0</v>
      </c>
      <c r="J24" s="13">
        <v>6</v>
      </c>
      <c r="K24" s="19">
        <v>22</v>
      </c>
    </row>
    <row r="25" spans="1:11" ht="15.75" customHeight="1">
      <c r="A25" s="13">
        <v>8</v>
      </c>
      <c r="B25" s="13">
        <v>20</v>
      </c>
      <c r="C25" s="14" t="s">
        <v>0</v>
      </c>
      <c r="D25" s="14" t="s">
        <v>1</v>
      </c>
      <c r="E25" s="15">
        <v>663</v>
      </c>
      <c r="F25" s="15">
        <v>968</v>
      </c>
      <c r="G25" s="16">
        <v>1631</v>
      </c>
      <c r="H25" s="17">
        <v>45</v>
      </c>
      <c r="I25" s="13">
        <v>0</v>
      </c>
      <c r="J25" s="13">
        <v>6</v>
      </c>
      <c r="K25" s="19">
        <v>23</v>
      </c>
    </row>
    <row r="26" spans="1:11" ht="15.75" customHeight="1">
      <c r="A26" s="13">
        <v>18</v>
      </c>
      <c r="B26" s="13">
        <v>20</v>
      </c>
      <c r="C26" s="14" t="s">
        <v>0</v>
      </c>
      <c r="D26" s="14" t="s">
        <v>1</v>
      </c>
      <c r="E26" s="15">
        <v>415</v>
      </c>
      <c r="F26" s="15">
        <v>729</v>
      </c>
      <c r="G26" s="16">
        <v>1144</v>
      </c>
      <c r="H26" s="17">
        <v>0</v>
      </c>
      <c r="I26" s="13">
        <v>0</v>
      </c>
      <c r="J26" s="13">
        <v>14</v>
      </c>
      <c r="K26" s="19">
        <v>24</v>
      </c>
    </row>
    <row r="27" spans="1:11" ht="15.75" customHeight="1">
      <c r="A27" s="13">
        <v>29</v>
      </c>
      <c r="B27" s="13">
        <v>20</v>
      </c>
      <c r="C27" s="14" t="s">
        <v>0</v>
      </c>
      <c r="D27" s="14" t="s">
        <v>1</v>
      </c>
      <c r="E27" s="15">
        <v>713</v>
      </c>
      <c r="F27" s="15">
        <v>-52</v>
      </c>
      <c r="G27" s="16">
        <v>661</v>
      </c>
      <c r="H27" s="17">
        <v>0</v>
      </c>
      <c r="I27" s="13">
        <v>0</v>
      </c>
      <c r="J27" s="13">
        <v>14</v>
      </c>
      <c r="K27" s="19">
        <v>25</v>
      </c>
    </row>
    <row r="28" spans="1:11" ht="15.75" customHeight="1">
      <c r="A28" s="13">
        <v>3</v>
      </c>
      <c r="B28" s="13">
        <v>20</v>
      </c>
      <c r="C28" s="14" t="s">
        <v>0</v>
      </c>
      <c r="D28" s="14" t="s">
        <v>1</v>
      </c>
      <c r="E28" s="15">
        <v>1338</v>
      </c>
      <c r="F28" s="15">
        <v>655</v>
      </c>
      <c r="G28" s="16">
        <v>1993</v>
      </c>
      <c r="H28" s="17">
        <v>70</v>
      </c>
      <c r="I28" s="13">
        <v>11</v>
      </c>
      <c r="J28" s="13">
        <v>2</v>
      </c>
      <c r="K28" s="19">
        <v>26</v>
      </c>
    </row>
    <row r="29" spans="1:12" ht="15.75" customHeight="1">
      <c r="A29" s="13">
        <v>2</v>
      </c>
      <c r="B29" s="13">
        <v>20</v>
      </c>
      <c r="C29" s="14" t="s">
        <v>0</v>
      </c>
      <c r="D29" s="14" t="s">
        <v>1</v>
      </c>
      <c r="E29" s="15">
        <v>1006</v>
      </c>
      <c r="F29" s="15">
        <v>938</v>
      </c>
      <c r="G29" s="16">
        <v>1944</v>
      </c>
      <c r="H29" s="17">
        <v>80</v>
      </c>
      <c r="I29" s="13">
        <v>0</v>
      </c>
      <c r="J29" s="13">
        <v>4</v>
      </c>
      <c r="K29" s="19">
        <v>27</v>
      </c>
      <c r="L29" s="25"/>
    </row>
    <row r="30" spans="1:12" ht="15.75" customHeight="1">
      <c r="A30" s="13">
        <v>19</v>
      </c>
      <c r="B30" s="13">
        <v>20</v>
      </c>
      <c r="C30" s="14" t="s">
        <v>0</v>
      </c>
      <c r="D30" s="14" t="s">
        <v>1</v>
      </c>
      <c r="E30" s="15">
        <v>282</v>
      </c>
      <c r="F30" s="15">
        <v>965</v>
      </c>
      <c r="G30" s="16">
        <f>SUM(E30:F30)</f>
        <v>1247</v>
      </c>
      <c r="H30" s="17">
        <v>0</v>
      </c>
      <c r="I30" s="13">
        <v>0</v>
      </c>
      <c r="J30" s="13">
        <v>12</v>
      </c>
      <c r="K30" s="19">
        <v>28</v>
      </c>
      <c r="L30" s="25"/>
    </row>
    <row r="31" spans="1:12" ht="15.75" customHeight="1">
      <c r="A31" s="13">
        <v>5</v>
      </c>
      <c r="B31" s="13">
        <v>20</v>
      </c>
      <c r="C31" s="14" t="s">
        <v>0</v>
      </c>
      <c r="D31" s="14" t="s">
        <v>1</v>
      </c>
      <c r="E31" s="15">
        <v>1307</v>
      </c>
      <c r="F31" s="15">
        <v>489</v>
      </c>
      <c r="G31" s="16">
        <f>SUM(E31:F31)</f>
        <v>1796</v>
      </c>
      <c r="H31" s="17">
        <v>60</v>
      </c>
      <c r="I31" s="13">
        <v>16</v>
      </c>
      <c r="J31" s="13">
        <v>10</v>
      </c>
      <c r="K31" s="19">
        <v>29</v>
      </c>
      <c r="L31" s="25"/>
    </row>
    <row r="32" spans="1:12" ht="15.75" customHeight="1">
      <c r="A32" s="13">
        <v>13</v>
      </c>
      <c r="B32" s="13">
        <v>20</v>
      </c>
      <c r="C32" s="14" t="s">
        <v>0</v>
      </c>
      <c r="D32" s="14" t="s">
        <v>1</v>
      </c>
      <c r="E32" s="15">
        <v>544</v>
      </c>
      <c r="F32" s="15">
        <v>802</v>
      </c>
      <c r="G32" s="16">
        <v>1346</v>
      </c>
      <c r="H32" s="17">
        <v>0</v>
      </c>
      <c r="I32" s="13">
        <v>0</v>
      </c>
      <c r="J32" s="13">
        <v>4</v>
      </c>
      <c r="K32" s="19">
        <v>30</v>
      </c>
      <c r="L32" s="25"/>
    </row>
    <row r="33" spans="2:10" ht="15.75" customHeight="1">
      <c r="B33" s="3"/>
      <c r="D33" s="26" t="s">
        <v>13</v>
      </c>
      <c r="E33" s="27">
        <v>30</v>
      </c>
      <c r="F33" s="28"/>
      <c r="G33" s="29">
        <f>SUM(G3:G32)</f>
        <v>49408</v>
      </c>
      <c r="H33" s="30">
        <f>SUM(H3:H32)</f>
        <v>961</v>
      </c>
      <c r="I33" s="30">
        <f>SUM(I3:I32)</f>
        <v>125</v>
      </c>
      <c r="J33" s="30">
        <f>SUM(J3:J32)</f>
        <v>182</v>
      </c>
    </row>
    <row r="34" spans="7:10" ht="12.75" customHeight="1">
      <c r="G34" s="4" t="s">
        <v>14</v>
      </c>
      <c r="H34" s="3" t="s">
        <v>9</v>
      </c>
      <c r="I34" s="3" t="s">
        <v>10</v>
      </c>
      <c r="J34" s="3" t="s">
        <v>11</v>
      </c>
    </row>
    <row r="35" spans="2:11" ht="12.75" customHeight="1">
      <c r="B35"/>
      <c r="C35"/>
      <c r="D35" s="31" t="s">
        <v>15</v>
      </c>
      <c r="E35" s="32">
        <v>250</v>
      </c>
      <c r="F35" s="1"/>
      <c r="G35" s="33"/>
      <c r="H35" s="313" t="s">
        <v>16</v>
      </c>
      <c r="I35" s="313"/>
      <c r="J35" s="313"/>
      <c r="K35" s="35">
        <f>J33/30</f>
        <v>6.066666666666666</v>
      </c>
    </row>
    <row r="36" spans="2:11" ht="13.5" customHeight="1">
      <c r="B36"/>
      <c r="C36" s="36" t="s">
        <v>17</v>
      </c>
      <c r="D36"/>
      <c r="E36" s="1"/>
      <c r="F36" s="1"/>
      <c r="G36" s="4" t="s">
        <v>18</v>
      </c>
      <c r="H36" s="1"/>
      <c r="I36" s="1"/>
      <c r="J36" s="1"/>
      <c r="K36" s="28"/>
    </row>
    <row r="37" spans="2:11" ht="13.5" customHeight="1">
      <c r="B37" s="32">
        <v>6</v>
      </c>
      <c r="C37" s="37" t="s">
        <v>19</v>
      </c>
      <c r="D37" s="31" t="s">
        <v>20</v>
      </c>
      <c r="E37" s="38">
        <v>14</v>
      </c>
      <c r="F37" s="1"/>
      <c r="G37" s="39">
        <f>G33/30</f>
        <v>1646.9333333333334</v>
      </c>
      <c r="H37" s="1"/>
      <c r="I37" s="1"/>
      <c r="J37" s="1"/>
      <c r="K37" s="28"/>
    </row>
    <row r="38" spans="2:11" ht="13.5" customHeight="1">
      <c r="B38" s="32">
        <v>1</v>
      </c>
      <c r="C38" s="37" t="s">
        <v>21</v>
      </c>
      <c r="D38" s="4" t="s">
        <v>22</v>
      </c>
      <c r="E38" s="40">
        <v>2453</v>
      </c>
      <c r="F38" s="1" t="s">
        <v>14</v>
      </c>
      <c r="G38" s="33"/>
      <c r="H38" s="1"/>
      <c r="I38" s="1"/>
      <c r="J38" s="1"/>
      <c r="K38" s="28"/>
    </row>
    <row r="39" spans="2:11" ht="13.5" customHeight="1">
      <c r="B39" s="32">
        <v>1</v>
      </c>
      <c r="C39" s="37" t="s">
        <v>23</v>
      </c>
      <c r="D39" s="4" t="s">
        <v>24</v>
      </c>
      <c r="E39" s="41">
        <v>661</v>
      </c>
      <c r="F39" s="34" t="s">
        <v>25</v>
      </c>
      <c r="G39" s="42"/>
      <c r="H39" s="43"/>
      <c r="I39" s="43"/>
      <c r="J39" s="43"/>
      <c r="K39" s="28"/>
    </row>
    <row r="40" spans="2:11" ht="13.5" customHeight="1">
      <c r="B40" s="32">
        <v>1</v>
      </c>
      <c r="C40" s="37" t="s">
        <v>26</v>
      </c>
      <c r="D40"/>
      <c r="E40" s="1"/>
      <c r="F40" s="1"/>
      <c r="G40" s="33"/>
      <c r="H40" s="1"/>
      <c r="I40" s="1"/>
      <c r="J40" s="1"/>
      <c r="K40" s="28"/>
    </row>
    <row r="41" spans="2:3" ht="13.5" customHeight="1">
      <c r="B41" s="32">
        <v>3</v>
      </c>
      <c r="C41" s="37" t="s">
        <v>27</v>
      </c>
    </row>
    <row r="42" spans="2:3" ht="13.5" customHeight="1">
      <c r="B42" s="32">
        <v>1</v>
      </c>
      <c r="C42" s="37" t="s">
        <v>28</v>
      </c>
    </row>
    <row r="43" spans="2:3" ht="13.5" customHeight="1">
      <c r="B43" s="32">
        <v>1</v>
      </c>
      <c r="C43" s="37" t="s">
        <v>29</v>
      </c>
    </row>
    <row r="44" ht="13.5" customHeight="1">
      <c r="B44" s="38">
        <f>SUM(B37:B43)</f>
        <v>14</v>
      </c>
    </row>
    <row r="45" spans="1:11" ht="24.75" customHeight="1">
      <c r="A45" s="6">
        <v>2</v>
      </c>
      <c r="C45" s="311" t="s">
        <v>30</v>
      </c>
      <c r="D45" s="311"/>
      <c r="E45" s="312" t="s">
        <v>31</v>
      </c>
      <c r="F45" s="312"/>
      <c r="G45" s="312"/>
      <c r="H45" s="312"/>
      <c r="I45" s="312"/>
      <c r="J45" s="312"/>
      <c r="K45" s="312"/>
    </row>
    <row r="46" spans="1:11" ht="12.75">
      <c r="A46" s="8" t="s">
        <v>2</v>
      </c>
      <c r="B46" s="9" t="s">
        <v>3</v>
      </c>
      <c r="C46" s="10" t="s">
        <v>4</v>
      </c>
      <c r="D46" s="10" t="s">
        <v>5</v>
      </c>
      <c r="E46" s="9" t="s">
        <v>6</v>
      </c>
      <c r="F46" s="9" t="s">
        <v>7</v>
      </c>
      <c r="G46" s="11" t="s">
        <v>8</v>
      </c>
      <c r="H46" s="9" t="s">
        <v>9</v>
      </c>
      <c r="I46" s="9" t="s">
        <v>10</v>
      </c>
      <c r="J46" s="9" t="s">
        <v>11</v>
      </c>
      <c r="K46" s="12" t="s">
        <v>12</v>
      </c>
    </row>
    <row r="47" spans="1:11" ht="12.75">
      <c r="A47" s="13">
        <v>8</v>
      </c>
      <c r="B47" s="13">
        <v>20</v>
      </c>
      <c r="C47" s="14" t="s">
        <v>30</v>
      </c>
      <c r="D47" s="14" t="s">
        <v>31</v>
      </c>
      <c r="E47" s="15">
        <v>843</v>
      </c>
      <c r="F47" s="15">
        <v>655</v>
      </c>
      <c r="G47" s="16">
        <v>1498</v>
      </c>
      <c r="H47" s="17">
        <v>0</v>
      </c>
      <c r="I47" s="13">
        <v>0</v>
      </c>
      <c r="J47" s="13">
        <v>4</v>
      </c>
      <c r="K47" s="19">
        <v>1</v>
      </c>
    </row>
    <row r="48" spans="1:11" ht="12.75">
      <c r="A48" s="13">
        <v>7</v>
      </c>
      <c r="B48" s="13">
        <v>20</v>
      </c>
      <c r="C48" s="14" t="s">
        <v>30</v>
      </c>
      <c r="D48" s="14" t="s">
        <v>31</v>
      </c>
      <c r="E48" s="15">
        <v>1207</v>
      </c>
      <c r="F48" s="15">
        <v>537</v>
      </c>
      <c r="G48" s="16">
        <v>1744</v>
      </c>
      <c r="H48" s="17">
        <v>0</v>
      </c>
      <c r="I48" s="13">
        <v>0</v>
      </c>
      <c r="J48" s="13">
        <v>4</v>
      </c>
      <c r="K48" s="19">
        <v>2</v>
      </c>
    </row>
    <row r="49" spans="1:11" ht="12.75">
      <c r="A49" s="13">
        <v>5</v>
      </c>
      <c r="B49" s="13">
        <v>20</v>
      </c>
      <c r="C49" s="14" t="s">
        <v>30</v>
      </c>
      <c r="D49" s="14" t="s">
        <v>31</v>
      </c>
      <c r="E49" s="15">
        <v>834</v>
      </c>
      <c r="F49" s="15">
        <v>986</v>
      </c>
      <c r="G49" s="16">
        <v>1820</v>
      </c>
      <c r="H49" s="17">
        <v>51</v>
      </c>
      <c r="I49" s="13">
        <v>0</v>
      </c>
      <c r="J49" s="13">
        <v>4</v>
      </c>
      <c r="K49" s="19">
        <v>3</v>
      </c>
    </row>
    <row r="50" spans="1:11" ht="12.75">
      <c r="A50" s="13">
        <v>24</v>
      </c>
      <c r="B50" s="13">
        <v>20</v>
      </c>
      <c r="C50" s="14" t="s">
        <v>30</v>
      </c>
      <c r="D50" s="14" t="s">
        <v>31</v>
      </c>
      <c r="E50" s="15">
        <v>436</v>
      </c>
      <c r="F50" s="15">
        <v>-48</v>
      </c>
      <c r="G50" s="16">
        <v>388</v>
      </c>
      <c r="H50" s="17">
        <v>0</v>
      </c>
      <c r="I50" s="13">
        <v>0</v>
      </c>
      <c r="J50" s="13">
        <v>20</v>
      </c>
      <c r="K50" s="19">
        <v>4</v>
      </c>
    </row>
    <row r="51" spans="1:11" ht="12.75">
      <c r="A51" s="13">
        <v>7</v>
      </c>
      <c r="B51" s="13">
        <v>20</v>
      </c>
      <c r="C51" s="14" t="s">
        <v>30</v>
      </c>
      <c r="D51" s="14" t="s">
        <v>31</v>
      </c>
      <c r="E51" s="15">
        <v>786</v>
      </c>
      <c r="F51" s="15">
        <v>799</v>
      </c>
      <c r="G51" s="16">
        <v>1585</v>
      </c>
      <c r="H51" s="17">
        <v>0</v>
      </c>
      <c r="I51" s="13">
        <v>0</v>
      </c>
      <c r="J51" s="13">
        <v>4</v>
      </c>
      <c r="K51" s="19">
        <v>5</v>
      </c>
    </row>
    <row r="52" spans="1:11" ht="12.75">
      <c r="A52" s="13">
        <v>1</v>
      </c>
      <c r="B52" s="13">
        <v>20</v>
      </c>
      <c r="C52" s="14" t="s">
        <v>30</v>
      </c>
      <c r="D52" s="14" t="s">
        <v>31</v>
      </c>
      <c r="E52" s="15">
        <v>1576</v>
      </c>
      <c r="F52" s="15">
        <v>648</v>
      </c>
      <c r="G52" s="16">
        <v>2224</v>
      </c>
      <c r="H52" s="17">
        <v>80</v>
      </c>
      <c r="I52" s="13">
        <v>13</v>
      </c>
      <c r="J52" s="13">
        <v>2</v>
      </c>
      <c r="K52" s="19">
        <v>6</v>
      </c>
    </row>
    <row r="53" spans="1:11" ht="12.75">
      <c r="A53" s="13">
        <v>7</v>
      </c>
      <c r="B53" s="13">
        <v>20</v>
      </c>
      <c r="C53" s="14" t="s">
        <v>30</v>
      </c>
      <c r="D53" s="14" t="s">
        <v>31</v>
      </c>
      <c r="E53" s="15">
        <v>977</v>
      </c>
      <c r="F53" s="15">
        <v>778</v>
      </c>
      <c r="G53" s="16">
        <v>1755</v>
      </c>
      <c r="H53" s="17">
        <v>0</v>
      </c>
      <c r="I53" s="13">
        <v>0</v>
      </c>
      <c r="J53" s="13">
        <v>0</v>
      </c>
      <c r="K53" s="19">
        <v>7</v>
      </c>
    </row>
    <row r="54" spans="1:11" ht="12.75">
      <c r="A54" s="13">
        <v>6</v>
      </c>
      <c r="B54" s="13">
        <v>20</v>
      </c>
      <c r="C54" s="14" t="s">
        <v>30</v>
      </c>
      <c r="D54" s="14" t="s">
        <v>31</v>
      </c>
      <c r="E54" s="15">
        <v>758</v>
      </c>
      <c r="F54" s="15">
        <v>987</v>
      </c>
      <c r="G54" s="16">
        <v>1745</v>
      </c>
      <c r="H54" s="17">
        <v>48</v>
      </c>
      <c r="I54" s="13">
        <v>0</v>
      </c>
      <c r="J54" s="13">
        <v>6</v>
      </c>
      <c r="K54" s="19">
        <v>8</v>
      </c>
    </row>
    <row r="55" spans="1:11" ht="12.75">
      <c r="A55" s="13">
        <v>8</v>
      </c>
      <c r="B55" s="13">
        <v>20</v>
      </c>
      <c r="C55" s="14" t="s">
        <v>30</v>
      </c>
      <c r="D55" s="14" t="s">
        <v>31</v>
      </c>
      <c r="E55" s="15">
        <v>935</v>
      </c>
      <c r="F55" s="15">
        <v>692</v>
      </c>
      <c r="G55" s="16">
        <v>1627</v>
      </c>
      <c r="H55" s="17">
        <v>0</v>
      </c>
      <c r="I55" s="13">
        <v>0</v>
      </c>
      <c r="J55" s="13">
        <v>2</v>
      </c>
      <c r="K55" s="19">
        <v>9</v>
      </c>
    </row>
    <row r="56" spans="1:11" ht="12.75">
      <c r="A56" s="13">
        <v>21</v>
      </c>
      <c r="B56" s="13">
        <v>20</v>
      </c>
      <c r="C56" s="14" t="s">
        <v>30</v>
      </c>
      <c r="D56" s="14" t="s">
        <v>31</v>
      </c>
      <c r="E56" s="15">
        <v>479</v>
      </c>
      <c r="F56" s="15">
        <v>709</v>
      </c>
      <c r="G56" s="16">
        <v>1188</v>
      </c>
      <c r="H56" s="17">
        <v>0</v>
      </c>
      <c r="I56" s="13">
        <v>0</v>
      </c>
      <c r="J56" s="13">
        <v>16</v>
      </c>
      <c r="K56" s="19">
        <v>10</v>
      </c>
    </row>
    <row r="57" spans="1:11" ht="12.75">
      <c r="A57" s="13">
        <v>10</v>
      </c>
      <c r="B57" s="13">
        <v>20</v>
      </c>
      <c r="C57" s="14" t="s">
        <v>30</v>
      </c>
      <c r="D57" s="14" t="s">
        <v>31</v>
      </c>
      <c r="E57" s="15">
        <v>217</v>
      </c>
      <c r="F57" s="15">
        <v>1258</v>
      </c>
      <c r="G57" s="16">
        <v>1475</v>
      </c>
      <c r="H57" s="17">
        <v>0</v>
      </c>
      <c r="I57" s="13">
        <v>16</v>
      </c>
      <c r="J57" s="13">
        <v>12</v>
      </c>
      <c r="K57" s="19">
        <v>11</v>
      </c>
    </row>
    <row r="58" spans="1:11" ht="12.75">
      <c r="A58" s="13"/>
      <c r="B58" s="13"/>
      <c r="C58" s="14" t="s">
        <v>30</v>
      </c>
      <c r="D58" s="14" t="s">
        <v>31</v>
      </c>
      <c r="E58" s="15"/>
      <c r="F58" s="15"/>
      <c r="G58" s="16">
        <v>1000</v>
      </c>
      <c r="H58" s="17"/>
      <c r="I58" s="13"/>
      <c r="J58" s="13">
        <v>10</v>
      </c>
      <c r="K58" s="19">
        <v>12</v>
      </c>
    </row>
    <row r="59" spans="1:11" ht="12.75">
      <c r="A59" s="13">
        <v>2</v>
      </c>
      <c r="B59" s="13">
        <v>20</v>
      </c>
      <c r="C59" s="14" t="s">
        <v>30</v>
      </c>
      <c r="D59" s="14" t="s">
        <v>31</v>
      </c>
      <c r="E59" s="15">
        <v>871</v>
      </c>
      <c r="F59" s="15">
        <v>1208</v>
      </c>
      <c r="G59" s="16">
        <v>2079</v>
      </c>
      <c r="H59" s="17">
        <v>75</v>
      </c>
      <c r="I59" s="13">
        <v>14</v>
      </c>
      <c r="J59" s="13">
        <v>4</v>
      </c>
      <c r="K59" s="19">
        <v>13</v>
      </c>
    </row>
    <row r="60" spans="1:11" ht="12.75">
      <c r="A60" s="13">
        <v>12</v>
      </c>
      <c r="B60" s="13">
        <v>20</v>
      </c>
      <c r="C60" s="14" t="s">
        <v>30</v>
      </c>
      <c r="D60" s="14" t="s">
        <v>31</v>
      </c>
      <c r="E60" s="15">
        <v>860</v>
      </c>
      <c r="F60" s="15">
        <v>546</v>
      </c>
      <c r="G60" s="16">
        <v>1406</v>
      </c>
      <c r="H60" s="17">
        <v>0</v>
      </c>
      <c r="I60" s="13">
        <v>0</v>
      </c>
      <c r="J60" s="13">
        <v>8</v>
      </c>
      <c r="K60" s="19">
        <v>14</v>
      </c>
    </row>
    <row r="61" spans="1:11" ht="12.75">
      <c r="A61" s="13">
        <v>8</v>
      </c>
      <c r="B61" s="13">
        <v>20</v>
      </c>
      <c r="C61" s="14" t="s">
        <v>30</v>
      </c>
      <c r="D61" s="14" t="s">
        <v>31</v>
      </c>
      <c r="E61" s="15">
        <v>1004</v>
      </c>
      <c r="F61" s="15">
        <v>760</v>
      </c>
      <c r="G61" s="16">
        <v>1764</v>
      </c>
      <c r="H61" s="17">
        <v>0</v>
      </c>
      <c r="I61" s="13">
        <v>0</v>
      </c>
      <c r="J61" s="13">
        <v>2</v>
      </c>
      <c r="K61" s="19">
        <v>15</v>
      </c>
    </row>
    <row r="62" spans="1:11" ht="12.75">
      <c r="A62" s="13">
        <v>15</v>
      </c>
      <c r="B62" s="13">
        <v>20</v>
      </c>
      <c r="C62" s="14" t="s">
        <v>30</v>
      </c>
      <c r="D62" s="14" t="s">
        <v>31</v>
      </c>
      <c r="E62" s="15">
        <v>809</v>
      </c>
      <c r="F62" s="15">
        <v>561</v>
      </c>
      <c r="G62" s="16">
        <v>1370</v>
      </c>
      <c r="H62" s="17">
        <v>0</v>
      </c>
      <c r="I62" s="13">
        <v>0</v>
      </c>
      <c r="J62" s="13">
        <v>4</v>
      </c>
      <c r="K62" s="19">
        <v>16</v>
      </c>
    </row>
    <row r="63" spans="1:11" ht="12.75">
      <c r="A63" s="13">
        <v>8</v>
      </c>
      <c r="B63" s="13">
        <v>20</v>
      </c>
      <c r="C63" s="14" t="s">
        <v>30</v>
      </c>
      <c r="D63" s="14" t="s">
        <v>31</v>
      </c>
      <c r="E63" s="15">
        <v>543</v>
      </c>
      <c r="F63" s="15">
        <v>925</v>
      </c>
      <c r="G63" s="16">
        <v>1468</v>
      </c>
      <c r="H63" s="17">
        <v>0</v>
      </c>
      <c r="I63" s="13">
        <v>0</v>
      </c>
      <c r="J63" s="13">
        <v>12</v>
      </c>
      <c r="K63" s="19">
        <v>17</v>
      </c>
    </row>
    <row r="64" spans="1:11" ht="12.75">
      <c r="A64" s="13">
        <v>5</v>
      </c>
      <c r="B64" s="13">
        <v>20</v>
      </c>
      <c r="C64" s="14" t="s">
        <v>30</v>
      </c>
      <c r="D64" s="14" t="s">
        <v>31</v>
      </c>
      <c r="E64" s="15">
        <v>656</v>
      </c>
      <c r="F64" s="15">
        <v>1049</v>
      </c>
      <c r="G64" s="16">
        <v>1705</v>
      </c>
      <c r="H64" s="17">
        <v>60</v>
      </c>
      <c r="I64" s="13">
        <v>10</v>
      </c>
      <c r="J64" s="13">
        <v>0</v>
      </c>
      <c r="K64" s="19">
        <v>18</v>
      </c>
    </row>
    <row r="65" spans="1:11" ht="12.75">
      <c r="A65" s="20">
        <v>5</v>
      </c>
      <c r="B65" s="20">
        <v>20</v>
      </c>
      <c r="C65" s="21" t="s">
        <v>30</v>
      </c>
      <c r="D65" s="21" t="s">
        <v>31</v>
      </c>
      <c r="E65" s="22">
        <v>730</v>
      </c>
      <c r="F65" s="22">
        <v>1010</v>
      </c>
      <c r="G65" s="23">
        <v>1740</v>
      </c>
      <c r="H65" s="20">
        <v>60</v>
      </c>
      <c r="I65" s="20">
        <v>0</v>
      </c>
      <c r="J65" s="20">
        <v>4</v>
      </c>
      <c r="K65" s="24">
        <v>19</v>
      </c>
    </row>
    <row r="66" spans="1:11" ht="12.75">
      <c r="A66" s="13">
        <v>13</v>
      </c>
      <c r="B66" s="13">
        <v>20</v>
      </c>
      <c r="C66" s="14" t="s">
        <v>30</v>
      </c>
      <c r="D66" s="14" t="s">
        <v>31</v>
      </c>
      <c r="E66" s="15">
        <v>802</v>
      </c>
      <c r="F66" s="15">
        <v>800</v>
      </c>
      <c r="G66" s="16">
        <v>1602</v>
      </c>
      <c r="H66" s="17">
        <v>0</v>
      </c>
      <c r="I66" s="18">
        <v>0</v>
      </c>
      <c r="J66" s="18">
        <v>4</v>
      </c>
      <c r="K66" s="19">
        <v>20</v>
      </c>
    </row>
    <row r="67" spans="1:11" ht="12.75">
      <c r="A67" s="13">
        <v>10</v>
      </c>
      <c r="B67" s="13">
        <v>20</v>
      </c>
      <c r="C67" s="14" t="s">
        <v>30</v>
      </c>
      <c r="D67" s="14" t="s">
        <v>31</v>
      </c>
      <c r="E67" s="15">
        <v>645</v>
      </c>
      <c r="F67" s="15">
        <v>875</v>
      </c>
      <c r="G67" s="16">
        <v>1520</v>
      </c>
      <c r="H67" s="17">
        <v>0</v>
      </c>
      <c r="I67" s="13">
        <v>0</v>
      </c>
      <c r="J67" s="13">
        <v>8</v>
      </c>
      <c r="K67" s="19">
        <v>21</v>
      </c>
    </row>
    <row r="68" spans="1:11" ht="12.75">
      <c r="A68" s="13">
        <v>1</v>
      </c>
      <c r="B68" s="13">
        <v>20</v>
      </c>
      <c r="C68" s="14" t="s">
        <v>30</v>
      </c>
      <c r="D68" s="14" t="s">
        <v>31</v>
      </c>
      <c r="E68" s="15">
        <v>862</v>
      </c>
      <c r="F68" s="15">
        <v>1373</v>
      </c>
      <c r="G68" s="16">
        <v>2235</v>
      </c>
      <c r="H68" s="17">
        <v>85</v>
      </c>
      <c r="I68" s="18">
        <v>16</v>
      </c>
      <c r="J68" s="18">
        <v>0</v>
      </c>
      <c r="K68" s="19">
        <v>22</v>
      </c>
    </row>
    <row r="69" spans="1:11" ht="12.75">
      <c r="A69" s="13">
        <v>1</v>
      </c>
      <c r="B69" s="13">
        <v>20</v>
      </c>
      <c r="C69" s="14" t="s">
        <v>30</v>
      </c>
      <c r="D69" s="14" t="s">
        <v>31</v>
      </c>
      <c r="E69" s="15">
        <v>1411</v>
      </c>
      <c r="F69" s="15">
        <v>1111</v>
      </c>
      <c r="G69" s="16">
        <v>2522</v>
      </c>
      <c r="H69" s="17">
        <v>85</v>
      </c>
      <c r="I69" s="13">
        <v>29</v>
      </c>
      <c r="J69" s="13">
        <v>0</v>
      </c>
      <c r="K69" s="19">
        <v>23</v>
      </c>
    </row>
    <row r="70" spans="1:11" ht="12.75">
      <c r="A70" s="13">
        <v>5</v>
      </c>
      <c r="B70" s="13">
        <v>20</v>
      </c>
      <c r="C70" s="14" t="s">
        <v>30</v>
      </c>
      <c r="D70" s="14" t="s">
        <v>31</v>
      </c>
      <c r="E70" s="15">
        <v>890</v>
      </c>
      <c r="F70" s="15">
        <v>838</v>
      </c>
      <c r="G70" s="16">
        <v>1728</v>
      </c>
      <c r="H70" s="17">
        <v>55</v>
      </c>
      <c r="I70" s="13">
        <v>0</v>
      </c>
      <c r="J70" s="13">
        <v>2</v>
      </c>
      <c r="K70" s="19">
        <v>24</v>
      </c>
    </row>
    <row r="71" spans="1:11" ht="12.75">
      <c r="A71" s="13">
        <v>7</v>
      </c>
      <c r="B71" s="13">
        <v>20</v>
      </c>
      <c r="C71" s="14" t="s">
        <v>30</v>
      </c>
      <c r="D71" s="14" t="s">
        <v>31</v>
      </c>
      <c r="E71" s="15">
        <v>450</v>
      </c>
      <c r="F71" s="15">
        <v>1216</v>
      </c>
      <c r="G71" s="16">
        <v>1666</v>
      </c>
      <c r="H71" s="17">
        <v>53</v>
      </c>
      <c r="I71" s="13">
        <v>18</v>
      </c>
      <c r="J71" s="13">
        <v>8</v>
      </c>
      <c r="K71" s="19">
        <v>25</v>
      </c>
    </row>
    <row r="72" spans="1:11" ht="12.75">
      <c r="A72" s="13">
        <v>1</v>
      </c>
      <c r="B72" s="13">
        <v>20</v>
      </c>
      <c r="C72" s="14" t="s">
        <v>30</v>
      </c>
      <c r="D72" s="14" t="s">
        <v>31</v>
      </c>
      <c r="E72" s="15">
        <v>1243</v>
      </c>
      <c r="F72" s="15">
        <v>1167</v>
      </c>
      <c r="G72" s="16">
        <v>2410</v>
      </c>
      <c r="H72" s="17">
        <v>85</v>
      </c>
      <c r="I72" s="13">
        <v>16</v>
      </c>
      <c r="J72" s="13">
        <v>2</v>
      </c>
      <c r="K72" s="19">
        <v>26</v>
      </c>
    </row>
    <row r="73" spans="1:11" s="25" customFormat="1" ht="12.75">
      <c r="A73" s="13">
        <v>11</v>
      </c>
      <c r="B73" s="13">
        <v>20</v>
      </c>
      <c r="C73" s="14" t="s">
        <v>30</v>
      </c>
      <c r="D73" s="14" t="s">
        <v>31</v>
      </c>
      <c r="E73" s="15">
        <v>1025</v>
      </c>
      <c r="F73" s="15">
        <v>614</v>
      </c>
      <c r="G73" s="16">
        <v>1639</v>
      </c>
      <c r="H73" s="17">
        <v>0</v>
      </c>
      <c r="I73" s="13">
        <v>0</v>
      </c>
      <c r="J73" s="13">
        <v>2</v>
      </c>
      <c r="K73" s="19">
        <v>27</v>
      </c>
    </row>
    <row r="74" spans="1:11" s="25" customFormat="1" ht="12.75">
      <c r="A74" s="13">
        <v>21</v>
      </c>
      <c r="B74" s="13">
        <v>20</v>
      </c>
      <c r="C74" s="14" t="s">
        <v>30</v>
      </c>
      <c r="D74" s="14" t="s">
        <v>31</v>
      </c>
      <c r="E74" s="15">
        <v>407</v>
      </c>
      <c r="F74" s="15">
        <v>642</v>
      </c>
      <c r="G74" s="16">
        <v>1049</v>
      </c>
      <c r="H74" s="17">
        <v>0</v>
      </c>
      <c r="I74" s="13">
        <v>0</v>
      </c>
      <c r="J74" s="13">
        <v>4</v>
      </c>
      <c r="K74" s="19">
        <v>28</v>
      </c>
    </row>
    <row r="75" spans="1:11" s="25" customFormat="1" ht="12.75">
      <c r="A75" s="13">
        <v>22</v>
      </c>
      <c r="B75" s="13">
        <v>20</v>
      </c>
      <c r="C75" s="14" t="s">
        <v>30</v>
      </c>
      <c r="D75" s="14" t="s">
        <v>31</v>
      </c>
      <c r="E75" s="15">
        <v>713</v>
      </c>
      <c r="F75" s="15">
        <v>478</v>
      </c>
      <c r="G75" s="16">
        <v>1191</v>
      </c>
      <c r="H75" s="17">
        <v>0</v>
      </c>
      <c r="I75" s="13">
        <v>0</v>
      </c>
      <c r="J75" s="13">
        <v>4</v>
      </c>
      <c r="K75" s="19">
        <v>29</v>
      </c>
    </row>
    <row r="76" spans="1:11" s="25" customFormat="1" ht="12.75">
      <c r="A76" s="13">
        <v>25</v>
      </c>
      <c r="B76" s="13">
        <v>20</v>
      </c>
      <c r="C76" s="14" t="s">
        <v>30</v>
      </c>
      <c r="D76" s="14" t="s">
        <v>31</v>
      </c>
      <c r="E76" s="15">
        <v>373</v>
      </c>
      <c r="F76" s="15">
        <v>495</v>
      </c>
      <c r="G76" s="16">
        <v>868</v>
      </c>
      <c r="H76" s="17">
        <v>0</v>
      </c>
      <c r="I76" s="13">
        <v>0</v>
      </c>
      <c r="J76" s="13">
        <v>8</v>
      </c>
      <c r="K76" s="19">
        <v>30</v>
      </c>
    </row>
    <row r="77" spans="2:10" ht="15" customHeight="1">
      <c r="B77" s="3"/>
      <c r="D77" s="26" t="s">
        <v>13</v>
      </c>
      <c r="E77" s="27">
        <v>30</v>
      </c>
      <c r="F77" s="28"/>
      <c r="G77" s="44">
        <f>SUM(G47:G76)</f>
        <v>48011</v>
      </c>
      <c r="H77" s="45">
        <f>SUM(H47:H76)</f>
        <v>737</v>
      </c>
      <c r="I77" s="45">
        <f>SUM(I47:I76)</f>
        <v>132</v>
      </c>
      <c r="J77" s="45">
        <f>SUM(J47:J76)</f>
        <v>160</v>
      </c>
    </row>
    <row r="78" spans="2:10" ht="15.75">
      <c r="B78" s="3"/>
      <c r="D78" s="46"/>
      <c r="E78" s="47"/>
      <c r="F78" s="28"/>
      <c r="G78" s="48"/>
      <c r="H78" s="314"/>
      <c r="I78" s="314"/>
      <c r="J78" s="314"/>
    </row>
    <row r="79" spans="7:10" ht="12.75">
      <c r="G79" s="4" t="s">
        <v>14</v>
      </c>
      <c r="H79" s="3" t="s">
        <v>9</v>
      </c>
      <c r="I79" s="3" t="s">
        <v>10</v>
      </c>
      <c r="J79" s="3" t="s">
        <v>11</v>
      </c>
    </row>
    <row r="80" spans="2:11" ht="12.75">
      <c r="B80"/>
      <c r="C80"/>
      <c r="D80" s="31" t="s">
        <v>15</v>
      </c>
      <c r="E80" s="32">
        <v>230</v>
      </c>
      <c r="F80" s="1"/>
      <c r="G80" s="33"/>
      <c r="H80" s="313" t="s">
        <v>16</v>
      </c>
      <c r="I80" s="313"/>
      <c r="J80" s="313"/>
      <c r="K80" s="35">
        <f>J77/30</f>
        <v>5.333333333333333</v>
      </c>
    </row>
    <row r="81" spans="2:11" ht="15" customHeight="1">
      <c r="B81"/>
      <c r="C81" s="36" t="s">
        <v>17</v>
      </c>
      <c r="D81"/>
      <c r="E81" s="1"/>
      <c r="F81" s="1"/>
      <c r="G81" s="4" t="s">
        <v>18</v>
      </c>
      <c r="H81" s="1"/>
      <c r="I81" s="1"/>
      <c r="J81" s="1"/>
      <c r="K81" s="28"/>
    </row>
    <row r="82" spans="2:11" ht="15" customHeight="1">
      <c r="B82" s="32">
        <v>4</v>
      </c>
      <c r="C82" s="37" t="s">
        <v>19</v>
      </c>
      <c r="D82" s="31" t="s">
        <v>20</v>
      </c>
      <c r="E82" s="38">
        <v>11</v>
      </c>
      <c r="F82" s="1"/>
      <c r="G82" s="39">
        <f>G77/30</f>
        <v>1600.3666666666666</v>
      </c>
      <c r="H82" s="1"/>
      <c r="I82" s="1"/>
      <c r="J82" s="1"/>
      <c r="K82" s="28"/>
    </row>
    <row r="83" spans="2:11" ht="15" customHeight="1">
      <c r="B83" s="32">
        <v>1</v>
      </c>
      <c r="C83" s="37" t="s">
        <v>21</v>
      </c>
      <c r="D83" s="4" t="s">
        <v>22</v>
      </c>
      <c r="E83" s="40">
        <v>2522</v>
      </c>
      <c r="F83" s="1" t="s">
        <v>14</v>
      </c>
      <c r="G83" s="33"/>
      <c r="H83" s="1"/>
      <c r="I83" s="1"/>
      <c r="J83" s="1"/>
      <c r="K83" s="28"/>
    </row>
    <row r="84" spans="2:11" ht="15" customHeight="1">
      <c r="B84" s="32">
        <v>4</v>
      </c>
      <c r="C84" s="37" t="s">
        <v>27</v>
      </c>
      <c r="D84" s="4" t="s">
        <v>24</v>
      </c>
      <c r="E84" s="41">
        <v>388</v>
      </c>
      <c r="F84" s="34" t="s">
        <v>25</v>
      </c>
      <c r="G84" s="42"/>
      <c r="H84" s="43"/>
      <c r="I84" s="43"/>
      <c r="J84" s="43"/>
      <c r="K84" s="28"/>
    </row>
    <row r="85" spans="2:11" ht="12.75">
      <c r="B85" s="32">
        <v>1</v>
      </c>
      <c r="C85" s="37" t="s">
        <v>32</v>
      </c>
      <c r="D85"/>
      <c r="E85" s="1"/>
      <c r="F85" s="1"/>
      <c r="G85" s="33"/>
      <c r="H85" s="1"/>
      <c r="I85" s="1"/>
      <c r="J85" s="1"/>
      <c r="K85" s="28"/>
    </row>
    <row r="86" spans="2:3" ht="12.75">
      <c r="B86" s="32">
        <v>1</v>
      </c>
      <c r="C86" s="37" t="s">
        <v>33</v>
      </c>
    </row>
    <row r="87" spans="2:3" ht="12.75">
      <c r="B87" s="32"/>
      <c r="C87" s="37"/>
    </row>
    <row r="88" spans="2:3" ht="12.75">
      <c r="B88" s="32"/>
      <c r="C88" s="37"/>
    </row>
    <row r="89" ht="15.75">
      <c r="B89" s="38">
        <f>SUM(B82:B88)</f>
        <v>11</v>
      </c>
    </row>
    <row r="91" spans="1:11" ht="26.25">
      <c r="A91" s="6">
        <v>3</v>
      </c>
      <c r="B91" s="7"/>
      <c r="C91" s="311" t="s">
        <v>34</v>
      </c>
      <c r="D91" s="311"/>
      <c r="E91" s="312" t="s">
        <v>35</v>
      </c>
      <c r="F91" s="312"/>
      <c r="G91" s="312"/>
      <c r="H91" s="312"/>
      <c r="I91" s="312"/>
      <c r="J91" s="312"/>
      <c r="K91" s="312"/>
    </row>
    <row r="92" spans="1:11" ht="12.75">
      <c r="A92" s="8" t="s">
        <v>2</v>
      </c>
      <c r="B92" s="9" t="s">
        <v>3</v>
      </c>
      <c r="C92" s="10" t="s">
        <v>4</v>
      </c>
      <c r="D92" s="10" t="s">
        <v>5</v>
      </c>
      <c r="E92" s="9" t="s">
        <v>6</v>
      </c>
      <c r="F92" s="9" t="s">
        <v>7</v>
      </c>
      <c r="G92" s="11" t="s">
        <v>8</v>
      </c>
      <c r="H92" s="9" t="s">
        <v>9</v>
      </c>
      <c r="I92" s="9" t="s">
        <v>10</v>
      </c>
      <c r="J92" s="9" t="s">
        <v>11</v>
      </c>
      <c r="K92" s="12" t="s">
        <v>12</v>
      </c>
    </row>
    <row r="93" spans="1:11" ht="12.75">
      <c r="A93" s="13">
        <v>7</v>
      </c>
      <c r="B93" s="13">
        <v>20</v>
      </c>
      <c r="C93" s="14" t="s">
        <v>34</v>
      </c>
      <c r="D93" s="14" t="s">
        <v>35</v>
      </c>
      <c r="E93" s="15">
        <v>846</v>
      </c>
      <c r="F93" s="15">
        <v>725</v>
      </c>
      <c r="G93" s="16">
        <f>E93+F93</f>
        <v>1571</v>
      </c>
      <c r="H93" s="17">
        <v>0</v>
      </c>
      <c r="I93" s="13">
        <v>0</v>
      </c>
      <c r="J93" s="13">
        <v>4</v>
      </c>
      <c r="K93" s="49">
        <v>1</v>
      </c>
    </row>
    <row r="94" spans="1:11" ht="12.75">
      <c r="A94" s="13">
        <v>1</v>
      </c>
      <c r="B94" s="13">
        <v>20</v>
      </c>
      <c r="C94" s="14" t="s">
        <v>34</v>
      </c>
      <c r="D94" s="14" t="s">
        <v>35</v>
      </c>
      <c r="E94" s="15">
        <v>1012</v>
      </c>
      <c r="F94" s="15">
        <v>1126</v>
      </c>
      <c r="G94" s="16">
        <v>2138</v>
      </c>
      <c r="H94" s="17">
        <v>85</v>
      </c>
      <c r="I94" s="13">
        <v>9</v>
      </c>
      <c r="J94" s="13">
        <v>6</v>
      </c>
      <c r="K94" s="49">
        <v>2</v>
      </c>
    </row>
    <row r="95" spans="1:11" ht="12.75">
      <c r="A95" s="13">
        <v>19</v>
      </c>
      <c r="B95" s="13">
        <v>20</v>
      </c>
      <c r="C95" s="14" t="s">
        <v>34</v>
      </c>
      <c r="D95" s="14" t="s">
        <v>35</v>
      </c>
      <c r="E95" s="15">
        <v>136</v>
      </c>
      <c r="F95" s="15">
        <v>425</v>
      </c>
      <c r="G95" s="16">
        <v>561</v>
      </c>
      <c r="H95" s="17">
        <v>0</v>
      </c>
      <c r="I95" s="13">
        <v>0</v>
      </c>
      <c r="J95" s="13">
        <v>20</v>
      </c>
      <c r="K95" s="49">
        <v>3</v>
      </c>
    </row>
    <row r="96" spans="1:11" ht="12.75">
      <c r="A96" s="13">
        <v>10</v>
      </c>
      <c r="B96" s="13">
        <v>20</v>
      </c>
      <c r="C96" s="14" t="s">
        <v>34</v>
      </c>
      <c r="D96" s="14" t="s">
        <v>35</v>
      </c>
      <c r="E96" s="15">
        <v>1024</v>
      </c>
      <c r="F96" s="15">
        <v>516</v>
      </c>
      <c r="G96" s="16">
        <v>1540</v>
      </c>
      <c r="H96" s="17">
        <v>0</v>
      </c>
      <c r="I96" s="18">
        <v>0</v>
      </c>
      <c r="J96" s="18">
        <v>14</v>
      </c>
      <c r="K96" s="49">
        <v>4</v>
      </c>
    </row>
    <row r="97" spans="1:11" ht="12.75">
      <c r="A97" s="13"/>
      <c r="B97" s="13"/>
      <c r="C97" s="14" t="s">
        <v>34</v>
      </c>
      <c r="D97" s="14" t="s">
        <v>35</v>
      </c>
      <c r="E97" s="15"/>
      <c r="F97" s="15"/>
      <c r="G97" s="16">
        <v>1000</v>
      </c>
      <c r="H97" s="17"/>
      <c r="I97" s="13"/>
      <c r="J97" s="13">
        <v>10</v>
      </c>
      <c r="K97" s="49">
        <v>5</v>
      </c>
    </row>
    <row r="98" spans="1:11" ht="12.75">
      <c r="A98" s="13">
        <v>3</v>
      </c>
      <c r="B98" s="13">
        <v>20</v>
      </c>
      <c r="C98" s="14" t="s">
        <v>34</v>
      </c>
      <c r="D98" s="14" t="s">
        <v>35</v>
      </c>
      <c r="E98" s="15">
        <v>735</v>
      </c>
      <c r="F98" s="15">
        <v>1137</v>
      </c>
      <c r="G98" s="16">
        <v>1872</v>
      </c>
      <c r="H98" s="17">
        <v>65</v>
      </c>
      <c r="I98" s="13">
        <v>0</v>
      </c>
      <c r="J98" s="13">
        <v>6</v>
      </c>
      <c r="K98" s="49">
        <v>6</v>
      </c>
    </row>
    <row r="99" spans="1:11" ht="12.75">
      <c r="A99" s="13">
        <v>23</v>
      </c>
      <c r="B99" s="13">
        <v>20</v>
      </c>
      <c r="C99" s="14" t="s">
        <v>34</v>
      </c>
      <c r="D99" s="14" t="s">
        <v>35</v>
      </c>
      <c r="E99" s="15">
        <v>410</v>
      </c>
      <c r="F99" s="15">
        <v>385</v>
      </c>
      <c r="G99" s="16">
        <v>795</v>
      </c>
      <c r="H99" s="17">
        <v>0</v>
      </c>
      <c r="I99" s="13">
        <v>0</v>
      </c>
      <c r="J99" s="13">
        <v>12</v>
      </c>
      <c r="K99" s="49">
        <v>7</v>
      </c>
    </row>
    <row r="100" spans="1:11" ht="12.75">
      <c r="A100" s="13">
        <v>4</v>
      </c>
      <c r="B100" s="13">
        <v>20</v>
      </c>
      <c r="C100" s="14" t="s">
        <v>34</v>
      </c>
      <c r="D100" s="14" t="s">
        <v>35</v>
      </c>
      <c r="E100" s="15">
        <v>866</v>
      </c>
      <c r="F100" s="15">
        <v>963</v>
      </c>
      <c r="G100" s="16">
        <v>1829</v>
      </c>
      <c r="H100" s="17">
        <v>65</v>
      </c>
      <c r="I100" s="13">
        <v>0</v>
      </c>
      <c r="J100" s="13">
        <v>6</v>
      </c>
      <c r="K100" s="49">
        <v>8</v>
      </c>
    </row>
    <row r="101" spans="1:11" ht="12.75">
      <c r="A101" s="13">
        <v>11</v>
      </c>
      <c r="B101" s="13">
        <v>20</v>
      </c>
      <c r="C101" s="14" t="s">
        <v>34</v>
      </c>
      <c r="D101" s="14" t="s">
        <v>35</v>
      </c>
      <c r="E101" s="15">
        <v>494</v>
      </c>
      <c r="F101" s="15">
        <v>915</v>
      </c>
      <c r="G101" s="16">
        <v>1409</v>
      </c>
      <c r="H101" s="17">
        <v>0</v>
      </c>
      <c r="I101" s="13">
        <v>0</v>
      </c>
      <c r="J101" s="13">
        <v>8</v>
      </c>
      <c r="K101" s="49">
        <v>9</v>
      </c>
    </row>
    <row r="102" spans="1:11" ht="12.75">
      <c r="A102" s="13">
        <v>2</v>
      </c>
      <c r="B102" s="13">
        <v>20</v>
      </c>
      <c r="C102" s="14" t="s">
        <v>34</v>
      </c>
      <c r="D102" s="14" t="s">
        <v>35</v>
      </c>
      <c r="E102" s="15">
        <v>680</v>
      </c>
      <c r="F102" s="15">
        <v>1114</v>
      </c>
      <c r="G102" s="16">
        <v>1794</v>
      </c>
      <c r="H102" s="17">
        <v>80</v>
      </c>
      <c r="I102" s="13">
        <v>11</v>
      </c>
      <c r="J102" s="13">
        <v>4</v>
      </c>
      <c r="K102" s="49">
        <v>10</v>
      </c>
    </row>
    <row r="103" spans="1:11" ht="12.75">
      <c r="A103" s="13">
        <v>8</v>
      </c>
      <c r="B103" s="13">
        <v>20</v>
      </c>
      <c r="C103" s="14" t="s">
        <v>34</v>
      </c>
      <c r="D103" s="14" t="s">
        <v>35</v>
      </c>
      <c r="E103" s="15">
        <v>985</v>
      </c>
      <c r="F103" s="15">
        <v>574</v>
      </c>
      <c r="G103" s="16">
        <v>1559</v>
      </c>
      <c r="H103" s="17">
        <v>0</v>
      </c>
      <c r="I103" s="13">
        <v>0</v>
      </c>
      <c r="J103" s="13">
        <v>4</v>
      </c>
      <c r="K103" s="49">
        <v>11</v>
      </c>
    </row>
    <row r="104" spans="1:11" ht="12.75">
      <c r="A104" s="13">
        <v>14</v>
      </c>
      <c r="B104" s="13">
        <v>20</v>
      </c>
      <c r="C104" s="14" t="s">
        <v>34</v>
      </c>
      <c r="D104" s="14" t="s">
        <v>35</v>
      </c>
      <c r="E104" s="15">
        <v>716</v>
      </c>
      <c r="F104" s="15">
        <v>713</v>
      </c>
      <c r="G104" s="16">
        <v>1429</v>
      </c>
      <c r="H104" s="17">
        <v>0</v>
      </c>
      <c r="I104" s="13">
        <v>0</v>
      </c>
      <c r="J104" s="13">
        <v>6</v>
      </c>
      <c r="K104" s="49">
        <v>12</v>
      </c>
    </row>
    <row r="105" spans="1:11" ht="12.75">
      <c r="A105" s="13">
        <v>6</v>
      </c>
      <c r="B105" s="13">
        <v>20</v>
      </c>
      <c r="C105" s="14" t="s">
        <v>34</v>
      </c>
      <c r="D105" s="14" t="s">
        <v>35</v>
      </c>
      <c r="E105" s="15">
        <v>1133</v>
      </c>
      <c r="F105" s="15">
        <v>469</v>
      </c>
      <c r="G105" s="16">
        <v>1602</v>
      </c>
      <c r="H105" s="17">
        <v>46</v>
      </c>
      <c r="I105" s="13">
        <v>14</v>
      </c>
      <c r="J105" s="13">
        <v>4</v>
      </c>
      <c r="K105" s="49">
        <v>13</v>
      </c>
    </row>
    <row r="106" spans="1:11" ht="12.75">
      <c r="A106" s="13">
        <v>16</v>
      </c>
      <c r="B106" s="13">
        <v>20</v>
      </c>
      <c r="C106" s="14" t="s">
        <v>34</v>
      </c>
      <c r="D106" s="14" t="s">
        <v>35</v>
      </c>
      <c r="E106" s="15">
        <v>668</v>
      </c>
      <c r="F106" s="15">
        <v>617</v>
      </c>
      <c r="G106" s="16">
        <v>1285</v>
      </c>
      <c r="H106" s="17">
        <v>0</v>
      </c>
      <c r="I106" s="13">
        <v>0</v>
      </c>
      <c r="J106" s="13">
        <v>6</v>
      </c>
      <c r="K106" s="49">
        <v>14</v>
      </c>
    </row>
    <row r="107" spans="1:11" ht="12.75">
      <c r="A107" s="13">
        <v>2</v>
      </c>
      <c r="B107" s="13">
        <v>20</v>
      </c>
      <c r="C107" s="14" t="s">
        <v>34</v>
      </c>
      <c r="D107" s="14" t="s">
        <v>35</v>
      </c>
      <c r="E107" s="15">
        <v>1299</v>
      </c>
      <c r="F107" s="15">
        <v>745</v>
      </c>
      <c r="G107" s="16">
        <v>2044</v>
      </c>
      <c r="H107" s="17">
        <v>75</v>
      </c>
      <c r="I107" s="13">
        <v>15</v>
      </c>
      <c r="J107" s="13">
        <v>4</v>
      </c>
      <c r="K107" s="49">
        <v>15</v>
      </c>
    </row>
    <row r="108" spans="1:11" ht="12.75">
      <c r="A108" s="13">
        <v>12</v>
      </c>
      <c r="B108" s="13">
        <v>20</v>
      </c>
      <c r="C108" s="14" t="s">
        <v>34</v>
      </c>
      <c r="D108" s="14" t="s">
        <v>35</v>
      </c>
      <c r="E108" s="15">
        <v>232</v>
      </c>
      <c r="F108" s="15">
        <v>1259</v>
      </c>
      <c r="G108" s="16">
        <v>1491</v>
      </c>
      <c r="H108" s="17">
        <v>0</v>
      </c>
      <c r="I108" s="13">
        <v>13</v>
      </c>
      <c r="J108" s="13">
        <v>12</v>
      </c>
      <c r="K108" s="49">
        <v>16</v>
      </c>
    </row>
    <row r="109" spans="1:11" ht="12.75">
      <c r="A109" s="13">
        <v>6</v>
      </c>
      <c r="B109" s="13">
        <v>20</v>
      </c>
      <c r="C109" s="14" t="s">
        <v>34</v>
      </c>
      <c r="D109" s="14" t="s">
        <v>35</v>
      </c>
      <c r="E109" s="15">
        <v>881</v>
      </c>
      <c r="F109" s="15">
        <v>759</v>
      </c>
      <c r="G109" s="16">
        <v>1640</v>
      </c>
      <c r="H109" s="17">
        <v>44</v>
      </c>
      <c r="I109" s="13">
        <v>0</v>
      </c>
      <c r="J109" s="13">
        <v>4</v>
      </c>
      <c r="K109" s="49">
        <v>17</v>
      </c>
    </row>
    <row r="110" spans="1:11" ht="12.75">
      <c r="A110" s="13">
        <v>20</v>
      </c>
      <c r="B110" s="13">
        <v>20</v>
      </c>
      <c r="C110" s="14" t="s">
        <v>34</v>
      </c>
      <c r="D110" s="14" t="s">
        <v>35</v>
      </c>
      <c r="E110" s="15">
        <v>586</v>
      </c>
      <c r="F110" s="15">
        <v>423</v>
      </c>
      <c r="G110" s="16">
        <v>1009</v>
      </c>
      <c r="H110" s="17">
        <v>0</v>
      </c>
      <c r="I110" s="13">
        <v>0</v>
      </c>
      <c r="J110" s="13">
        <v>14</v>
      </c>
      <c r="K110" s="49">
        <v>18</v>
      </c>
    </row>
    <row r="111" spans="1:11" ht="12.75">
      <c r="A111" s="13">
        <v>27</v>
      </c>
      <c r="B111" s="13">
        <v>20</v>
      </c>
      <c r="C111" s="14" t="s">
        <v>34</v>
      </c>
      <c r="D111" s="14" t="s">
        <v>35</v>
      </c>
      <c r="E111" s="15">
        <v>609</v>
      </c>
      <c r="F111" s="15">
        <v>295</v>
      </c>
      <c r="G111" s="16">
        <v>904</v>
      </c>
      <c r="H111" s="17">
        <v>0</v>
      </c>
      <c r="I111" s="13">
        <v>0</v>
      </c>
      <c r="J111" s="13">
        <v>8</v>
      </c>
      <c r="K111" s="49">
        <v>19</v>
      </c>
    </row>
    <row r="112" spans="1:11" ht="12.75">
      <c r="A112" s="13">
        <v>9</v>
      </c>
      <c r="B112" s="13">
        <v>20</v>
      </c>
      <c r="C112" s="14" t="s">
        <v>34</v>
      </c>
      <c r="D112" s="14" t="s">
        <v>35</v>
      </c>
      <c r="E112" s="15">
        <v>850</v>
      </c>
      <c r="F112" s="15">
        <v>909</v>
      </c>
      <c r="G112" s="16">
        <v>1759</v>
      </c>
      <c r="H112" s="17">
        <v>0</v>
      </c>
      <c r="I112" s="13">
        <v>0</v>
      </c>
      <c r="J112" s="13">
        <v>0</v>
      </c>
      <c r="K112" s="49">
        <v>20</v>
      </c>
    </row>
    <row r="113" spans="1:11" ht="12.75">
      <c r="A113" s="13">
        <v>1</v>
      </c>
      <c r="B113" s="13">
        <v>20</v>
      </c>
      <c r="C113" s="14" t="s">
        <v>34</v>
      </c>
      <c r="D113" s="14" t="s">
        <v>35</v>
      </c>
      <c r="E113" s="15">
        <v>1397</v>
      </c>
      <c r="F113" s="15">
        <v>1178</v>
      </c>
      <c r="G113" s="16">
        <v>2575</v>
      </c>
      <c r="H113" s="17">
        <v>85</v>
      </c>
      <c r="I113" s="13">
        <v>17</v>
      </c>
      <c r="J113" s="13">
        <v>6</v>
      </c>
      <c r="K113" s="49">
        <v>21</v>
      </c>
    </row>
    <row r="114" spans="1:11" ht="12.75">
      <c r="A114" s="13">
        <v>9</v>
      </c>
      <c r="B114" s="13">
        <v>20</v>
      </c>
      <c r="C114" s="14" t="s">
        <v>34</v>
      </c>
      <c r="D114" s="14" t="s">
        <v>35</v>
      </c>
      <c r="E114" s="15">
        <v>596</v>
      </c>
      <c r="F114" s="15">
        <v>980</v>
      </c>
      <c r="G114" s="16">
        <v>1576</v>
      </c>
      <c r="H114" s="17">
        <v>0</v>
      </c>
      <c r="I114" s="13">
        <v>0</v>
      </c>
      <c r="J114" s="13">
        <v>4</v>
      </c>
      <c r="K114" s="49">
        <v>22</v>
      </c>
    </row>
    <row r="115" spans="1:11" ht="12.75">
      <c r="A115" s="13">
        <v>20</v>
      </c>
      <c r="B115" s="13">
        <v>20</v>
      </c>
      <c r="C115" s="14" t="s">
        <v>34</v>
      </c>
      <c r="D115" s="14" t="s">
        <v>35</v>
      </c>
      <c r="E115" s="15">
        <v>518</v>
      </c>
      <c r="F115" s="15">
        <v>663</v>
      </c>
      <c r="G115" s="16">
        <v>1181</v>
      </c>
      <c r="H115" s="15">
        <v>0</v>
      </c>
      <c r="I115" s="18">
        <v>0</v>
      </c>
      <c r="J115" s="18">
        <v>10</v>
      </c>
      <c r="K115" s="49">
        <v>23</v>
      </c>
    </row>
    <row r="116" spans="1:11" ht="12.75">
      <c r="A116" s="13">
        <v>2</v>
      </c>
      <c r="B116" s="13">
        <v>20</v>
      </c>
      <c r="C116" s="14" t="s">
        <v>34</v>
      </c>
      <c r="D116" s="14" t="s">
        <v>35</v>
      </c>
      <c r="E116" s="15">
        <v>867</v>
      </c>
      <c r="F116" s="15">
        <v>1235</v>
      </c>
      <c r="G116" s="16">
        <v>2102</v>
      </c>
      <c r="H116" s="17">
        <v>75</v>
      </c>
      <c r="I116" s="13">
        <v>10</v>
      </c>
      <c r="J116" s="13">
        <v>0</v>
      </c>
      <c r="K116" s="49">
        <v>24</v>
      </c>
    </row>
    <row r="117" spans="1:11" ht="12.75">
      <c r="A117" s="13">
        <v>6</v>
      </c>
      <c r="B117" s="13">
        <v>20</v>
      </c>
      <c r="C117" s="14" t="s">
        <v>34</v>
      </c>
      <c r="D117" s="14" t="s">
        <v>35</v>
      </c>
      <c r="E117" s="15">
        <v>789</v>
      </c>
      <c r="F117" s="15">
        <v>936</v>
      </c>
      <c r="G117" s="16">
        <v>1725</v>
      </c>
      <c r="H117" s="17">
        <v>55</v>
      </c>
      <c r="I117" s="13">
        <v>0</v>
      </c>
      <c r="J117" s="13">
        <v>10</v>
      </c>
      <c r="K117" s="49">
        <v>25</v>
      </c>
    </row>
    <row r="118" spans="1:11" ht="12.75">
      <c r="A118" s="13">
        <v>11</v>
      </c>
      <c r="B118" s="13">
        <v>20</v>
      </c>
      <c r="C118" s="14" t="s">
        <v>34</v>
      </c>
      <c r="D118" s="14" t="s">
        <v>35</v>
      </c>
      <c r="E118" s="15">
        <v>1504</v>
      </c>
      <c r="F118" s="15">
        <v>70</v>
      </c>
      <c r="G118" s="16">
        <v>1574</v>
      </c>
      <c r="H118" s="17">
        <v>0</v>
      </c>
      <c r="I118" s="13">
        <v>16</v>
      </c>
      <c r="J118" s="13">
        <v>4</v>
      </c>
      <c r="K118" s="49">
        <v>26</v>
      </c>
    </row>
    <row r="119" spans="1:11" s="25" customFormat="1" ht="12.75">
      <c r="A119" s="13">
        <v>6</v>
      </c>
      <c r="B119" s="13">
        <v>20</v>
      </c>
      <c r="C119" s="14" t="s">
        <v>34</v>
      </c>
      <c r="D119" s="14" t="s">
        <v>35</v>
      </c>
      <c r="E119" s="15">
        <v>938</v>
      </c>
      <c r="F119" s="15">
        <v>830</v>
      </c>
      <c r="G119" s="16">
        <v>1768</v>
      </c>
      <c r="H119" s="17">
        <v>55</v>
      </c>
      <c r="I119" s="13">
        <v>0</v>
      </c>
      <c r="J119" s="13">
        <v>6</v>
      </c>
      <c r="K119" s="49">
        <v>27</v>
      </c>
    </row>
    <row r="120" spans="1:11" s="25" customFormat="1" ht="12.75">
      <c r="A120" s="13">
        <v>7</v>
      </c>
      <c r="B120" s="13">
        <v>20</v>
      </c>
      <c r="C120" s="50" t="s">
        <v>34</v>
      </c>
      <c r="D120" s="14" t="s">
        <v>35</v>
      </c>
      <c r="E120" s="15">
        <v>636</v>
      </c>
      <c r="F120" s="15">
        <v>1018</v>
      </c>
      <c r="G120" s="16">
        <f>SUM(E120:F120)</f>
        <v>1654</v>
      </c>
      <c r="H120" s="17">
        <v>44</v>
      </c>
      <c r="I120" s="13">
        <v>11</v>
      </c>
      <c r="J120" s="13">
        <v>2</v>
      </c>
      <c r="K120" s="49">
        <v>28</v>
      </c>
    </row>
    <row r="121" spans="1:11" s="25" customFormat="1" ht="12.75">
      <c r="A121" s="13">
        <v>8</v>
      </c>
      <c r="B121" s="13">
        <v>20</v>
      </c>
      <c r="C121" s="14" t="s">
        <v>34</v>
      </c>
      <c r="D121" s="14" t="s">
        <v>35</v>
      </c>
      <c r="E121" s="15">
        <v>934</v>
      </c>
      <c r="F121" s="15">
        <v>593</v>
      </c>
      <c r="G121" s="16">
        <f>SUM(E121:F121)</f>
        <v>1527</v>
      </c>
      <c r="H121" s="17">
        <v>0</v>
      </c>
      <c r="I121" s="13">
        <v>0</v>
      </c>
      <c r="J121" s="13">
        <v>10</v>
      </c>
      <c r="K121" s="49">
        <v>29</v>
      </c>
    </row>
    <row r="122" spans="1:11" s="25" customFormat="1" ht="12.75">
      <c r="A122" s="13">
        <v>23</v>
      </c>
      <c r="B122" s="13">
        <v>20</v>
      </c>
      <c r="C122" s="14" t="s">
        <v>34</v>
      </c>
      <c r="D122" s="14" t="s">
        <v>35</v>
      </c>
      <c r="E122" s="15">
        <v>552</v>
      </c>
      <c r="F122" s="15">
        <v>415</v>
      </c>
      <c r="G122" s="16">
        <v>967</v>
      </c>
      <c r="H122" s="17">
        <v>0</v>
      </c>
      <c r="I122" s="13">
        <v>0</v>
      </c>
      <c r="J122" s="13">
        <v>16</v>
      </c>
      <c r="K122" s="49">
        <v>30</v>
      </c>
    </row>
    <row r="123" spans="2:10" ht="15.75">
      <c r="B123" s="3"/>
      <c r="D123" s="26" t="s">
        <v>13</v>
      </c>
      <c r="E123" s="27">
        <v>30</v>
      </c>
      <c r="F123" s="28"/>
      <c r="G123" s="29">
        <f>SUM(G93:G122)</f>
        <v>45880</v>
      </c>
      <c r="H123" s="30">
        <f>SUM(H93:H122)</f>
        <v>774</v>
      </c>
      <c r="I123" s="30">
        <f>SUM(I93:I122)</f>
        <v>116</v>
      </c>
      <c r="J123" s="30">
        <f>SUM(J93:J122)</f>
        <v>220</v>
      </c>
    </row>
    <row r="124" spans="2:10" ht="15.75">
      <c r="B124" s="3"/>
      <c r="D124" s="46"/>
      <c r="E124" s="47"/>
      <c r="F124" s="28"/>
      <c r="G124" s="48"/>
      <c r="H124" s="314"/>
      <c r="I124" s="314"/>
      <c r="J124" s="314"/>
    </row>
    <row r="125" spans="7:10" ht="12.75">
      <c r="G125" s="4" t="s">
        <v>14</v>
      </c>
      <c r="H125" s="3" t="s">
        <v>9</v>
      </c>
      <c r="I125" s="3" t="s">
        <v>10</v>
      </c>
      <c r="J125" s="3" t="s">
        <v>11</v>
      </c>
    </row>
    <row r="126" spans="2:11" ht="12.75">
      <c r="B126"/>
      <c r="C126"/>
      <c r="D126" s="31" t="s">
        <v>15</v>
      </c>
      <c r="E126" s="32">
        <v>210</v>
      </c>
      <c r="F126" s="1"/>
      <c r="G126" s="33"/>
      <c r="H126" s="313" t="s">
        <v>16</v>
      </c>
      <c r="I126" s="313"/>
      <c r="J126" s="313"/>
      <c r="K126" s="35">
        <f>J123/30</f>
        <v>7.333333333333333</v>
      </c>
    </row>
    <row r="127" spans="2:11" ht="12.75">
      <c r="B127"/>
      <c r="C127" s="36" t="s">
        <v>17</v>
      </c>
      <c r="D127"/>
      <c r="E127" s="1"/>
      <c r="F127" s="1"/>
      <c r="G127" s="4" t="s">
        <v>18</v>
      </c>
      <c r="H127" s="1"/>
      <c r="I127" s="1"/>
      <c r="J127" s="1"/>
      <c r="K127" s="28"/>
    </row>
    <row r="128" spans="2:11" ht="15.75">
      <c r="B128" s="32">
        <v>2</v>
      </c>
      <c r="C128" s="37" t="s">
        <v>19</v>
      </c>
      <c r="D128" s="31" t="s">
        <v>20</v>
      </c>
      <c r="E128" s="38">
        <v>12</v>
      </c>
      <c r="F128" s="1"/>
      <c r="G128" s="39">
        <f>G123/30</f>
        <v>1529.3333333333333</v>
      </c>
      <c r="H128" s="1"/>
      <c r="I128" s="1"/>
      <c r="J128" s="1"/>
      <c r="K128" s="28"/>
    </row>
    <row r="129" spans="2:11" ht="15">
      <c r="B129" s="32">
        <v>3</v>
      </c>
      <c r="C129" s="37" t="s">
        <v>21</v>
      </c>
      <c r="D129" s="4" t="s">
        <v>22</v>
      </c>
      <c r="E129" s="40">
        <v>2276</v>
      </c>
      <c r="F129" s="1" t="s">
        <v>14</v>
      </c>
      <c r="G129" s="33"/>
      <c r="H129" s="1"/>
      <c r="I129" s="1"/>
      <c r="J129" s="1"/>
      <c r="K129" s="28"/>
    </row>
    <row r="130" spans="2:11" ht="14.25" customHeight="1">
      <c r="B130" s="32">
        <v>1</v>
      </c>
      <c r="C130" s="37" t="s">
        <v>23</v>
      </c>
      <c r="D130" s="4" t="s">
        <v>24</v>
      </c>
      <c r="E130" s="41">
        <v>606</v>
      </c>
      <c r="F130" s="34" t="s">
        <v>25</v>
      </c>
      <c r="G130" s="42"/>
      <c r="H130" s="43"/>
      <c r="I130" s="43"/>
      <c r="J130" s="43"/>
      <c r="K130" s="28"/>
    </row>
    <row r="131" spans="2:11" ht="12.75">
      <c r="B131" s="32">
        <v>1</v>
      </c>
      <c r="C131" s="37" t="s">
        <v>26</v>
      </c>
      <c r="D131"/>
      <c r="E131" s="1"/>
      <c r="F131" s="1"/>
      <c r="G131" s="33"/>
      <c r="H131" s="1"/>
      <c r="I131" s="1"/>
      <c r="J131" s="1"/>
      <c r="K131" s="28"/>
    </row>
    <row r="132" spans="2:3" ht="12.75">
      <c r="B132" s="32">
        <v>0</v>
      </c>
      <c r="C132" s="37" t="s">
        <v>27</v>
      </c>
    </row>
    <row r="133" spans="2:3" ht="12.75">
      <c r="B133" s="32">
        <v>4</v>
      </c>
      <c r="C133" s="37" t="s">
        <v>28</v>
      </c>
    </row>
    <row r="134" spans="2:3" ht="12.75">
      <c r="B134" s="32">
        <v>1</v>
      </c>
      <c r="C134" s="37" t="s">
        <v>33</v>
      </c>
    </row>
    <row r="135" ht="15.75">
      <c r="B135" s="38">
        <f>SUM(B128:B134)</f>
        <v>12</v>
      </c>
    </row>
    <row r="137" spans="1:11" ht="26.25">
      <c r="A137" s="6">
        <v>4</v>
      </c>
      <c r="B137" s="7"/>
      <c r="C137" s="311" t="s">
        <v>36</v>
      </c>
      <c r="D137" s="311"/>
      <c r="E137" s="312" t="s">
        <v>1</v>
      </c>
      <c r="F137" s="312"/>
      <c r="G137" s="312"/>
      <c r="H137" s="312"/>
      <c r="I137" s="312"/>
      <c r="J137" s="312"/>
      <c r="K137" s="312"/>
    </row>
    <row r="138" spans="1:11" ht="12.75">
      <c r="A138" s="8" t="s">
        <v>2</v>
      </c>
      <c r="B138" s="9" t="s">
        <v>3</v>
      </c>
      <c r="C138" s="10" t="s">
        <v>4</v>
      </c>
      <c r="D138" s="10" t="s">
        <v>5</v>
      </c>
      <c r="E138" s="9" t="s">
        <v>6</v>
      </c>
      <c r="F138" s="9" t="s">
        <v>7</v>
      </c>
      <c r="G138" s="11" t="s">
        <v>8</v>
      </c>
      <c r="H138" s="9" t="s">
        <v>9</v>
      </c>
      <c r="I138" s="9" t="s">
        <v>10</v>
      </c>
      <c r="J138" s="9" t="s">
        <v>11</v>
      </c>
      <c r="K138" s="12" t="s">
        <v>12</v>
      </c>
    </row>
    <row r="139" spans="1:11" ht="12.75">
      <c r="A139" s="13">
        <v>2</v>
      </c>
      <c r="B139" s="13">
        <v>20</v>
      </c>
      <c r="C139" s="14" t="s">
        <v>36</v>
      </c>
      <c r="D139" s="14" t="s">
        <v>1</v>
      </c>
      <c r="E139" s="15">
        <v>944</v>
      </c>
      <c r="F139" s="15">
        <v>1146</v>
      </c>
      <c r="G139" s="16">
        <f>E139+F139</f>
        <v>2090</v>
      </c>
      <c r="H139" s="17">
        <v>70</v>
      </c>
      <c r="I139" s="13">
        <v>8</v>
      </c>
      <c r="J139" s="13">
        <v>0</v>
      </c>
      <c r="K139" s="19">
        <v>1</v>
      </c>
    </row>
    <row r="140" spans="1:11" ht="12.75">
      <c r="A140" s="13">
        <v>20</v>
      </c>
      <c r="B140" s="13">
        <v>20</v>
      </c>
      <c r="C140" s="14" t="s">
        <v>36</v>
      </c>
      <c r="D140" s="14" t="s">
        <v>1</v>
      </c>
      <c r="E140" s="15">
        <v>81</v>
      </c>
      <c r="F140" s="15">
        <v>958</v>
      </c>
      <c r="G140" s="16">
        <v>1039</v>
      </c>
      <c r="H140" s="17">
        <v>0</v>
      </c>
      <c r="I140" s="13">
        <v>0</v>
      </c>
      <c r="J140" s="13">
        <v>12</v>
      </c>
      <c r="K140" s="19">
        <v>2</v>
      </c>
    </row>
    <row r="141" spans="1:11" ht="12.75">
      <c r="A141" s="13">
        <v>2</v>
      </c>
      <c r="B141" s="13">
        <v>20</v>
      </c>
      <c r="C141" s="14" t="s">
        <v>36</v>
      </c>
      <c r="D141" s="14" t="s">
        <v>1</v>
      </c>
      <c r="E141" s="15">
        <v>680</v>
      </c>
      <c r="F141" s="15">
        <v>1174</v>
      </c>
      <c r="G141" s="16">
        <v>1854</v>
      </c>
      <c r="H141" s="17">
        <v>70</v>
      </c>
      <c r="I141" s="13">
        <v>0</v>
      </c>
      <c r="J141" s="13">
        <v>4</v>
      </c>
      <c r="K141" s="19">
        <v>3</v>
      </c>
    </row>
    <row r="142" spans="1:11" ht="12.75">
      <c r="A142" s="13">
        <v>6</v>
      </c>
      <c r="B142" s="13">
        <v>20</v>
      </c>
      <c r="C142" s="14" t="s">
        <v>36</v>
      </c>
      <c r="D142" s="14" t="s">
        <v>1</v>
      </c>
      <c r="E142" s="15">
        <v>687</v>
      </c>
      <c r="F142" s="15">
        <v>996</v>
      </c>
      <c r="G142" s="16">
        <v>1683</v>
      </c>
      <c r="H142" s="17">
        <v>48</v>
      </c>
      <c r="I142" s="13">
        <v>0</v>
      </c>
      <c r="J142" s="13">
        <v>8</v>
      </c>
      <c r="K142" s="19">
        <v>4</v>
      </c>
    </row>
    <row r="143" spans="1:11" ht="12.75">
      <c r="A143" s="20">
        <v>21</v>
      </c>
      <c r="B143" s="20">
        <v>20</v>
      </c>
      <c r="C143" s="21" t="s">
        <v>36</v>
      </c>
      <c r="D143" s="21" t="s">
        <v>1</v>
      </c>
      <c r="E143" s="22">
        <v>520</v>
      </c>
      <c r="F143" s="22">
        <v>402</v>
      </c>
      <c r="G143" s="23">
        <v>922</v>
      </c>
      <c r="H143" s="20">
        <v>0</v>
      </c>
      <c r="I143" s="20">
        <v>0</v>
      </c>
      <c r="J143" s="20">
        <v>16</v>
      </c>
      <c r="K143" s="24">
        <v>5</v>
      </c>
    </row>
    <row r="144" spans="1:11" ht="12.75">
      <c r="A144" s="13">
        <v>17</v>
      </c>
      <c r="B144" s="13">
        <v>20</v>
      </c>
      <c r="C144" s="14" t="s">
        <v>36</v>
      </c>
      <c r="D144" s="14" t="s">
        <v>1</v>
      </c>
      <c r="E144" s="15">
        <v>819</v>
      </c>
      <c r="F144" s="15">
        <v>439</v>
      </c>
      <c r="G144" s="16">
        <v>1258</v>
      </c>
      <c r="H144" s="17">
        <v>0</v>
      </c>
      <c r="I144" s="13">
        <v>0</v>
      </c>
      <c r="J144" s="13">
        <v>10</v>
      </c>
      <c r="K144" s="19">
        <v>6</v>
      </c>
    </row>
    <row r="145" spans="1:11" ht="12.75">
      <c r="A145" s="13">
        <v>1</v>
      </c>
      <c r="B145" s="13">
        <v>20</v>
      </c>
      <c r="C145" s="14" t="s">
        <v>36</v>
      </c>
      <c r="D145" s="14" t="s">
        <v>1</v>
      </c>
      <c r="E145" s="15">
        <v>1379</v>
      </c>
      <c r="F145" s="15">
        <v>872</v>
      </c>
      <c r="G145" s="16">
        <v>2251</v>
      </c>
      <c r="H145" s="17">
        <v>85</v>
      </c>
      <c r="I145" s="13">
        <v>14</v>
      </c>
      <c r="J145" s="13">
        <v>0</v>
      </c>
      <c r="K145" s="19">
        <v>7</v>
      </c>
    </row>
    <row r="146" spans="1:11" ht="12.75">
      <c r="A146" s="13">
        <v>15</v>
      </c>
      <c r="B146" s="13">
        <v>20</v>
      </c>
      <c r="C146" s="14" t="s">
        <v>36</v>
      </c>
      <c r="D146" s="14" t="s">
        <v>1</v>
      </c>
      <c r="E146" s="15">
        <v>546</v>
      </c>
      <c r="F146" s="15">
        <v>703</v>
      </c>
      <c r="G146" s="16">
        <v>1249</v>
      </c>
      <c r="H146" s="17">
        <v>0</v>
      </c>
      <c r="I146" s="13">
        <v>0</v>
      </c>
      <c r="J146" s="13">
        <v>8</v>
      </c>
      <c r="K146" s="19">
        <v>8</v>
      </c>
    </row>
    <row r="147" spans="1:11" ht="12.75">
      <c r="A147" s="13">
        <v>18</v>
      </c>
      <c r="B147" s="13">
        <v>20</v>
      </c>
      <c r="C147" s="14" t="s">
        <v>36</v>
      </c>
      <c r="D147" s="14" t="s">
        <v>1</v>
      </c>
      <c r="E147" s="15">
        <v>1101</v>
      </c>
      <c r="F147" s="15">
        <v>222</v>
      </c>
      <c r="G147" s="16">
        <v>1323</v>
      </c>
      <c r="H147" s="17">
        <v>0</v>
      </c>
      <c r="I147" s="13">
        <v>0</v>
      </c>
      <c r="J147" s="13">
        <v>12</v>
      </c>
      <c r="K147" s="19">
        <v>9</v>
      </c>
    </row>
    <row r="148" spans="1:11" ht="12.75">
      <c r="A148" s="13">
        <v>28</v>
      </c>
      <c r="B148" s="13">
        <v>20</v>
      </c>
      <c r="C148" s="14" t="s">
        <v>36</v>
      </c>
      <c r="D148" s="14" t="s">
        <v>1</v>
      </c>
      <c r="E148" s="15">
        <v>209</v>
      </c>
      <c r="F148" s="15">
        <v>430</v>
      </c>
      <c r="G148" s="16">
        <v>639</v>
      </c>
      <c r="H148" s="17">
        <v>0</v>
      </c>
      <c r="I148" s="13">
        <v>0</v>
      </c>
      <c r="J148" s="13">
        <v>16</v>
      </c>
      <c r="K148" s="19">
        <v>10</v>
      </c>
    </row>
    <row r="149" spans="1:11" ht="12.75">
      <c r="A149" s="13">
        <v>2</v>
      </c>
      <c r="B149" s="13">
        <v>20</v>
      </c>
      <c r="C149" s="14" t="s">
        <v>36</v>
      </c>
      <c r="D149" s="14" t="s">
        <v>1</v>
      </c>
      <c r="E149" s="15">
        <v>807</v>
      </c>
      <c r="F149" s="15">
        <v>1216</v>
      </c>
      <c r="G149" s="16">
        <v>2023</v>
      </c>
      <c r="H149" s="17">
        <v>75</v>
      </c>
      <c r="I149" s="13">
        <v>0</v>
      </c>
      <c r="J149" s="13">
        <v>8</v>
      </c>
      <c r="K149" s="19">
        <v>11</v>
      </c>
    </row>
    <row r="150" spans="1:11" ht="12.75">
      <c r="A150" s="13">
        <v>2</v>
      </c>
      <c r="B150" s="13">
        <v>20</v>
      </c>
      <c r="C150" s="14" t="s">
        <v>36</v>
      </c>
      <c r="D150" s="14" t="s">
        <v>1</v>
      </c>
      <c r="E150" s="15">
        <v>837</v>
      </c>
      <c r="F150" s="15">
        <v>1247</v>
      </c>
      <c r="G150" s="16">
        <v>2084</v>
      </c>
      <c r="H150" s="17">
        <v>75</v>
      </c>
      <c r="I150" s="13">
        <v>16</v>
      </c>
      <c r="J150" s="13">
        <v>0</v>
      </c>
      <c r="K150" s="19">
        <v>12</v>
      </c>
    </row>
    <row r="151" spans="1:11" ht="12.75">
      <c r="A151" s="13">
        <v>9</v>
      </c>
      <c r="B151" s="13">
        <v>20</v>
      </c>
      <c r="C151" s="14" t="s">
        <v>36</v>
      </c>
      <c r="D151" s="14" t="s">
        <v>1</v>
      </c>
      <c r="E151" s="15">
        <v>596</v>
      </c>
      <c r="F151" s="15">
        <v>910</v>
      </c>
      <c r="G151" s="16">
        <v>1506</v>
      </c>
      <c r="H151" s="17">
        <v>0</v>
      </c>
      <c r="I151" s="13">
        <v>0</v>
      </c>
      <c r="J151" s="13">
        <v>6</v>
      </c>
      <c r="K151" s="19">
        <v>13</v>
      </c>
    </row>
    <row r="152" spans="1:11" ht="12.75">
      <c r="A152" s="13">
        <v>3</v>
      </c>
      <c r="B152" s="13">
        <v>20</v>
      </c>
      <c r="C152" s="14" t="s">
        <v>36</v>
      </c>
      <c r="D152" s="14" t="s">
        <v>1</v>
      </c>
      <c r="E152" s="15">
        <v>1292</v>
      </c>
      <c r="F152" s="15">
        <v>670</v>
      </c>
      <c r="G152" s="16">
        <v>1962</v>
      </c>
      <c r="H152" s="17">
        <v>65</v>
      </c>
      <c r="I152" s="13">
        <v>10</v>
      </c>
      <c r="J152" s="13">
        <v>2</v>
      </c>
      <c r="K152" s="19">
        <v>14</v>
      </c>
    </row>
    <row r="153" spans="1:11" ht="12.75">
      <c r="A153" s="13">
        <v>17</v>
      </c>
      <c r="B153" s="13">
        <v>20</v>
      </c>
      <c r="C153" s="14" t="s">
        <v>36</v>
      </c>
      <c r="D153" s="14" t="s">
        <v>1</v>
      </c>
      <c r="E153" s="15">
        <v>801</v>
      </c>
      <c r="F153" s="15">
        <v>509</v>
      </c>
      <c r="G153" s="16">
        <v>1310</v>
      </c>
      <c r="H153" s="17">
        <v>0</v>
      </c>
      <c r="I153" s="13">
        <v>0</v>
      </c>
      <c r="J153" s="13">
        <v>10</v>
      </c>
      <c r="K153" s="19">
        <v>15</v>
      </c>
    </row>
    <row r="154" spans="1:11" ht="12.75">
      <c r="A154" s="13">
        <v>14</v>
      </c>
      <c r="B154" s="13">
        <v>20</v>
      </c>
      <c r="C154" s="14" t="s">
        <v>36</v>
      </c>
      <c r="D154" s="14" t="s">
        <v>1</v>
      </c>
      <c r="E154" s="15">
        <v>782</v>
      </c>
      <c r="F154" s="15">
        <v>622</v>
      </c>
      <c r="G154" s="16">
        <v>1404</v>
      </c>
      <c r="H154" s="17">
        <v>0</v>
      </c>
      <c r="I154" s="13">
        <v>0</v>
      </c>
      <c r="J154" s="13">
        <v>12</v>
      </c>
      <c r="K154" s="19">
        <v>16</v>
      </c>
    </row>
    <row r="155" spans="1:11" ht="12.75">
      <c r="A155" s="13">
        <v>13</v>
      </c>
      <c r="B155" s="13">
        <v>20</v>
      </c>
      <c r="C155" s="14" t="s">
        <v>36</v>
      </c>
      <c r="D155" s="14" t="s">
        <v>1</v>
      </c>
      <c r="E155" s="15">
        <v>523</v>
      </c>
      <c r="F155" s="15">
        <v>749</v>
      </c>
      <c r="G155" s="16">
        <v>1272</v>
      </c>
      <c r="H155" s="17">
        <v>0</v>
      </c>
      <c r="I155" s="13">
        <v>0</v>
      </c>
      <c r="J155" s="13">
        <v>4</v>
      </c>
      <c r="K155" s="19">
        <v>17</v>
      </c>
    </row>
    <row r="156" spans="1:11" ht="12.75">
      <c r="A156" s="13">
        <v>7</v>
      </c>
      <c r="B156" s="13">
        <v>20</v>
      </c>
      <c r="C156" s="14" t="s">
        <v>36</v>
      </c>
      <c r="D156" s="14" t="s">
        <v>1</v>
      </c>
      <c r="E156" s="15">
        <v>760</v>
      </c>
      <c r="F156" s="15">
        <v>760</v>
      </c>
      <c r="G156" s="16">
        <v>1520</v>
      </c>
      <c r="H156" s="17">
        <v>0</v>
      </c>
      <c r="I156" s="13">
        <v>0</v>
      </c>
      <c r="J156" s="13">
        <v>2</v>
      </c>
      <c r="K156" s="19">
        <v>18</v>
      </c>
    </row>
    <row r="157" spans="1:11" ht="12.75">
      <c r="A157" s="13">
        <v>6</v>
      </c>
      <c r="B157" s="13">
        <v>20</v>
      </c>
      <c r="C157" s="14" t="s">
        <v>36</v>
      </c>
      <c r="D157" s="14" t="s">
        <v>1</v>
      </c>
      <c r="E157" s="15">
        <v>1019</v>
      </c>
      <c r="F157" s="15">
        <v>687</v>
      </c>
      <c r="G157" s="16">
        <v>1706</v>
      </c>
      <c r="H157" s="17">
        <v>55</v>
      </c>
      <c r="I157" s="13">
        <v>0</v>
      </c>
      <c r="J157" s="13">
        <v>0</v>
      </c>
      <c r="K157" s="19">
        <v>19</v>
      </c>
    </row>
    <row r="158" spans="1:11" ht="12.75">
      <c r="A158" s="13">
        <v>17</v>
      </c>
      <c r="B158" s="13">
        <v>20</v>
      </c>
      <c r="C158" s="14" t="s">
        <v>36</v>
      </c>
      <c r="D158" s="14" t="s">
        <v>1</v>
      </c>
      <c r="E158" s="15">
        <v>840</v>
      </c>
      <c r="F158" s="15">
        <v>638</v>
      </c>
      <c r="G158" s="16">
        <v>1478</v>
      </c>
      <c r="H158" s="17">
        <v>0</v>
      </c>
      <c r="I158" s="13">
        <v>0</v>
      </c>
      <c r="J158" s="13">
        <v>4</v>
      </c>
      <c r="K158" s="19">
        <v>20</v>
      </c>
    </row>
    <row r="159" spans="1:11" ht="12.75">
      <c r="A159" s="13">
        <v>2</v>
      </c>
      <c r="B159" s="13">
        <v>20</v>
      </c>
      <c r="C159" s="14" t="s">
        <v>36</v>
      </c>
      <c r="D159" s="14" t="s">
        <v>1</v>
      </c>
      <c r="E159" s="15">
        <v>832</v>
      </c>
      <c r="F159" s="15">
        <v>1219</v>
      </c>
      <c r="G159" s="16">
        <v>2051</v>
      </c>
      <c r="H159" s="17">
        <v>75</v>
      </c>
      <c r="I159" s="13">
        <v>17</v>
      </c>
      <c r="J159" s="13">
        <v>2</v>
      </c>
      <c r="K159" s="19">
        <v>21</v>
      </c>
    </row>
    <row r="160" spans="1:11" ht="12.75">
      <c r="A160" s="13">
        <v>16</v>
      </c>
      <c r="B160" s="13">
        <v>20</v>
      </c>
      <c r="C160" s="14" t="s">
        <v>36</v>
      </c>
      <c r="D160" s="14" t="s">
        <v>1</v>
      </c>
      <c r="E160" s="15">
        <v>454</v>
      </c>
      <c r="F160" s="15">
        <v>820</v>
      </c>
      <c r="G160" s="16">
        <v>1274</v>
      </c>
      <c r="H160" s="17">
        <v>0</v>
      </c>
      <c r="I160" s="13">
        <v>0</v>
      </c>
      <c r="J160" s="13">
        <v>10</v>
      </c>
      <c r="K160" s="19">
        <v>22</v>
      </c>
    </row>
    <row r="161" spans="1:11" ht="12.75">
      <c r="A161" s="13">
        <v>10</v>
      </c>
      <c r="B161" s="13">
        <v>20</v>
      </c>
      <c r="C161" s="14" t="s">
        <v>36</v>
      </c>
      <c r="D161" s="14" t="s">
        <v>1</v>
      </c>
      <c r="E161" s="15">
        <v>650</v>
      </c>
      <c r="F161" s="15">
        <v>868</v>
      </c>
      <c r="G161" s="16">
        <v>1518</v>
      </c>
      <c r="H161" s="17">
        <v>0</v>
      </c>
      <c r="I161" s="18">
        <v>0</v>
      </c>
      <c r="J161" s="18">
        <v>4</v>
      </c>
      <c r="K161" s="19">
        <v>23</v>
      </c>
    </row>
    <row r="162" spans="1:11" ht="12.75">
      <c r="A162" s="13">
        <v>13</v>
      </c>
      <c r="B162" s="13">
        <v>20</v>
      </c>
      <c r="C162" s="14" t="s">
        <v>36</v>
      </c>
      <c r="D162" s="14" t="s">
        <v>1</v>
      </c>
      <c r="E162" s="15">
        <v>681</v>
      </c>
      <c r="F162" s="15">
        <v>810</v>
      </c>
      <c r="G162" s="16">
        <v>1491</v>
      </c>
      <c r="H162" s="17">
        <v>0</v>
      </c>
      <c r="I162" s="13">
        <v>0</v>
      </c>
      <c r="J162" s="13">
        <v>4</v>
      </c>
      <c r="K162" s="19">
        <v>24</v>
      </c>
    </row>
    <row r="163" spans="1:11" ht="12.75">
      <c r="A163" s="13">
        <v>23</v>
      </c>
      <c r="B163" s="13">
        <v>20</v>
      </c>
      <c r="C163" s="14" t="s">
        <v>36</v>
      </c>
      <c r="D163" s="14" t="s">
        <v>1</v>
      </c>
      <c r="E163" s="15">
        <v>789</v>
      </c>
      <c r="F163" s="15">
        <v>312</v>
      </c>
      <c r="G163" s="16">
        <v>1101</v>
      </c>
      <c r="H163" s="17">
        <v>0</v>
      </c>
      <c r="I163" s="13">
        <v>0</v>
      </c>
      <c r="J163" s="13">
        <v>6</v>
      </c>
      <c r="K163" s="19">
        <v>25</v>
      </c>
    </row>
    <row r="164" spans="1:11" ht="12.75">
      <c r="A164" s="13">
        <v>6</v>
      </c>
      <c r="B164" s="13">
        <v>20</v>
      </c>
      <c r="C164" s="14" t="s">
        <v>36</v>
      </c>
      <c r="D164" s="14" t="s">
        <v>1</v>
      </c>
      <c r="E164" s="15">
        <v>713</v>
      </c>
      <c r="F164" s="15">
        <v>910</v>
      </c>
      <c r="G164" s="16">
        <v>1623</v>
      </c>
      <c r="H164" s="17">
        <v>55</v>
      </c>
      <c r="I164" s="13">
        <v>0</v>
      </c>
      <c r="J164" s="13">
        <v>4</v>
      </c>
      <c r="K164" s="19">
        <v>26</v>
      </c>
    </row>
    <row r="165" spans="1:11" s="25" customFormat="1" ht="12.75">
      <c r="A165" s="13">
        <v>15</v>
      </c>
      <c r="B165" s="13">
        <v>20</v>
      </c>
      <c r="C165" s="14" t="s">
        <v>36</v>
      </c>
      <c r="D165" s="14" t="s">
        <v>1</v>
      </c>
      <c r="E165" s="15">
        <v>738</v>
      </c>
      <c r="F165" s="15">
        <v>697</v>
      </c>
      <c r="G165" s="16">
        <v>1435</v>
      </c>
      <c r="H165" s="17">
        <v>0</v>
      </c>
      <c r="I165" s="13">
        <v>0</v>
      </c>
      <c r="J165" s="13">
        <v>2</v>
      </c>
      <c r="K165" s="19">
        <v>27</v>
      </c>
    </row>
    <row r="166" spans="1:11" s="25" customFormat="1" ht="12.75">
      <c r="A166" s="13">
        <v>10</v>
      </c>
      <c r="B166" s="13">
        <v>20</v>
      </c>
      <c r="C166" s="14" t="s">
        <v>36</v>
      </c>
      <c r="D166" s="14" t="s">
        <v>1</v>
      </c>
      <c r="E166" s="15">
        <v>527</v>
      </c>
      <c r="F166" s="15">
        <v>982</v>
      </c>
      <c r="G166" s="16">
        <f>SUM(E166:F166)</f>
        <v>1509</v>
      </c>
      <c r="H166" s="17">
        <v>0</v>
      </c>
      <c r="I166" s="18">
        <v>0</v>
      </c>
      <c r="J166" s="18">
        <v>2</v>
      </c>
      <c r="K166" s="19">
        <v>28</v>
      </c>
    </row>
    <row r="167" spans="1:11" s="25" customFormat="1" ht="12.75">
      <c r="A167" s="13">
        <v>14</v>
      </c>
      <c r="B167" s="13">
        <v>20</v>
      </c>
      <c r="C167" s="14" t="s">
        <v>36</v>
      </c>
      <c r="D167" s="14" t="s">
        <v>1</v>
      </c>
      <c r="E167" s="15">
        <v>717</v>
      </c>
      <c r="F167" s="15">
        <v>625</v>
      </c>
      <c r="G167" s="16">
        <f>SUM(E167:F167)</f>
        <v>1342</v>
      </c>
      <c r="H167" s="17">
        <v>0</v>
      </c>
      <c r="I167" s="13">
        <v>0</v>
      </c>
      <c r="J167" s="13">
        <v>4</v>
      </c>
      <c r="K167" s="19">
        <v>29</v>
      </c>
    </row>
    <row r="168" spans="1:11" s="25" customFormat="1" ht="12.75">
      <c r="A168" s="13">
        <v>7</v>
      </c>
      <c r="B168" s="13">
        <v>20</v>
      </c>
      <c r="C168" s="14" t="s">
        <v>36</v>
      </c>
      <c r="D168" s="14" t="s">
        <v>1</v>
      </c>
      <c r="E168" s="15">
        <v>994</v>
      </c>
      <c r="F168" s="15">
        <v>679</v>
      </c>
      <c r="G168" s="16">
        <v>1673</v>
      </c>
      <c r="H168" s="17">
        <v>44</v>
      </c>
      <c r="I168" s="13">
        <v>0</v>
      </c>
      <c r="J168" s="13">
        <v>0</v>
      </c>
      <c r="K168" s="19">
        <v>30</v>
      </c>
    </row>
    <row r="169" spans="2:10" ht="15.75">
      <c r="B169" s="3"/>
      <c r="D169" s="26" t="s">
        <v>13</v>
      </c>
      <c r="E169" s="27">
        <v>30</v>
      </c>
      <c r="F169" s="28"/>
      <c r="G169" s="29">
        <f>SUM(G139:G168)</f>
        <v>45590</v>
      </c>
      <c r="H169" s="30">
        <f>SUM(H139:H168)</f>
        <v>717</v>
      </c>
      <c r="I169" s="30">
        <f>SUM(I139:I168)</f>
        <v>65</v>
      </c>
      <c r="J169" s="30">
        <f>SUM(J139:J168)</f>
        <v>172</v>
      </c>
    </row>
    <row r="170" spans="2:10" ht="15.75">
      <c r="B170" s="3"/>
      <c r="D170" s="46"/>
      <c r="E170" s="47"/>
      <c r="F170" s="28"/>
      <c r="G170" s="48"/>
      <c r="H170" s="314"/>
      <c r="I170" s="314"/>
      <c r="J170" s="314"/>
    </row>
    <row r="171" spans="7:10" ht="12.75">
      <c r="G171" s="4" t="s">
        <v>14</v>
      </c>
      <c r="H171" s="3" t="s">
        <v>9</v>
      </c>
      <c r="I171" s="3" t="s">
        <v>10</v>
      </c>
      <c r="J171" s="3" t="s">
        <v>11</v>
      </c>
    </row>
    <row r="172" spans="2:11" ht="12.75">
      <c r="B172"/>
      <c r="C172"/>
      <c r="D172" s="31" t="s">
        <v>15</v>
      </c>
      <c r="E172" s="32">
        <v>200</v>
      </c>
      <c r="F172" s="1"/>
      <c r="G172" s="33"/>
      <c r="H172" s="313" t="s">
        <v>16</v>
      </c>
      <c r="I172" s="313"/>
      <c r="J172" s="313"/>
      <c r="K172" s="35">
        <f>J169/30</f>
        <v>5.733333333333333</v>
      </c>
    </row>
    <row r="173" spans="2:11" ht="12.75">
      <c r="B173"/>
      <c r="C173" s="36" t="s">
        <v>17</v>
      </c>
      <c r="D173"/>
      <c r="E173" s="1"/>
      <c r="F173" s="1"/>
      <c r="G173" s="4" t="s">
        <v>18</v>
      </c>
      <c r="H173" s="1"/>
      <c r="I173" s="1"/>
      <c r="J173" s="1"/>
      <c r="K173" s="28"/>
    </row>
    <row r="174" spans="2:11" ht="15.75">
      <c r="B174" s="32">
        <v>1</v>
      </c>
      <c r="C174" s="37" t="s">
        <v>19</v>
      </c>
      <c r="D174" s="31" t="s">
        <v>20</v>
      </c>
      <c r="E174" s="38">
        <v>13</v>
      </c>
      <c r="F174" s="1"/>
      <c r="G174" s="39">
        <f>G169/30</f>
        <v>1519.6666666666667</v>
      </c>
      <c r="H174" s="1"/>
      <c r="I174" s="1"/>
      <c r="J174" s="1"/>
      <c r="K174" s="28"/>
    </row>
    <row r="175" spans="2:11" ht="15">
      <c r="B175" s="32">
        <v>5</v>
      </c>
      <c r="C175" s="37" t="s">
        <v>21</v>
      </c>
      <c r="D175" s="4" t="s">
        <v>22</v>
      </c>
      <c r="E175" s="40">
        <v>2251</v>
      </c>
      <c r="F175" s="1" t="s">
        <v>14</v>
      </c>
      <c r="G175" s="33"/>
      <c r="H175" s="1"/>
      <c r="I175" s="1"/>
      <c r="J175" s="1"/>
      <c r="K175" s="28"/>
    </row>
    <row r="176" spans="2:11" ht="18">
      <c r="B176" s="32">
        <v>1</v>
      </c>
      <c r="C176" s="37" t="s">
        <v>23</v>
      </c>
      <c r="D176" s="4" t="s">
        <v>24</v>
      </c>
      <c r="E176" s="41">
        <v>639</v>
      </c>
      <c r="F176" s="34" t="s">
        <v>25</v>
      </c>
      <c r="G176" s="42"/>
      <c r="H176" s="43"/>
      <c r="I176" s="43"/>
      <c r="J176" s="43"/>
      <c r="K176" s="28"/>
    </row>
    <row r="177" spans="2:11" ht="12.75">
      <c r="B177" s="32">
        <v>2</v>
      </c>
      <c r="C177" s="37" t="s">
        <v>26</v>
      </c>
      <c r="D177"/>
      <c r="E177" s="1"/>
      <c r="F177" s="1"/>
      <c r="G177" s="33"/>
      <c r="H177" s="1"/>
      <c r="I177" s="1"/>
      <c r="J177" s="1"/>
      <c r="K177" s="28"/>
    </row>
    <row r="178" spans="2:3" ht="12.75">
      <c r="B178" s="32">
        <v>0</v>
      </c>
      <c r="C178" s="37" t="s">
        <v>27</v>
      </c>
    </row>
    <row r="179" spans="2:3" ht="12.75">
      <c r="B179" s="32">
        <v>3</v>
      </c>
      <c r="C179" s="37" t="s">
        <v>28</v>
      </c>
    </row>
    <row r="180" spans="2:3" ht="12.75">
      <c r="B180" s="32">
        <v>1</v>
      </c>
      <c r="C180" s="37" t="s">
        <v>33</v>
      </c>
    </row>
    <row r="181" ht="15.75">
      <c r="B181" s="38">
        <f>SUM(B174:B180)</f>
        <v>13</v>
      </c>
    </row>
    <row r="182" spans="1:11" ht="26.25">
      <c r="A182" s="6">
        <v>5</v>
      </c>
      <c r="B182" s="7"/>
      <c r="C182" s="311" t="s">
        <v>37</v>
      </c>
      <c r="D182" s="311"/>
      <c r="E182" s="312" t="s">
        <v>31</v>
      </c>
      <c r="F182" s="312"/>
      <c r="G182" s="312"/>
      <c r="H182" s="312"/>
      <c r="I182" s="312"/>
      <c r="J182" s="312"/>
      <c r="K182" s="312"/>
    </row>
    <row r="183" spans="1:11" ht="12.75">
      <c r="A183" s="8" t="s">
        <v>2</v>
      </c>
      <c r="B183" s="9" t="s">
        <v>3</v>
      </c>
      <c r="C183" s="10" t="s">
        <v>4</v>
      </c>
      <c r="D183" s="10" t="s">
        <v>5</v>
      </c>
      <c r="E183" s="9" t="s">
        <v>6</v>
      </c>
      <c r="F183" s="9" t="s">
        <v>7</v>
      </c>
      <c r="G183" s="11" t="s">
        <v>8</v>
      </c>
      <c r="H183" s="9" t="s">
        <v>9</v>
      </c>
      <c r="I183" s="9" t="s">
        <v>10</v>
      </c>
      <c r="J183" s="9" t="s">
        <v>11</v>
      </c>
      <c r="K183" s="51" t="s">
        <v>12</v>
      </c>
    </row>
    <row r="184" spans="1:13" ht="12.75">
      <c r="A184" s="13">
        <v>1</v>
      </c>
      <c r="B184" s="13">
        <v>20</v>
      </c>
      <c r="C184" s="14" t="s">
        <v>37</v>
      </c>
      <c r="D184" s="14" t="s">
        <v>31</v>
      </c>
      <c r="E184" s="15">
        <v>1424</v>
      </c>
      <c r="F184" s="15">
        <v>1021</v>
      </c>
      <c r="G184" s="16">
        <v>2445</v>
      </c>
      <c r="H184" s="17">
        <v>85</v>
      </c>
      <c r="I184" s="13">
        <v>15</v>
      </c>
      <c r="J184" s="13">
        <v>2</v>
      </c>
      <c r="K184" s="19">
        <v>24</v>
      </c>
      <c r="M184">
        <v>1</v>
      </c>
    </row>
    <row r="185" spans="1:13" ht="12.75">
      <c r="A185" s="13">
        <v>1</v>
      </c>
      <c r="B185" s="13">
        <v>20</v>
      </c>
      <c r="C185" s="14" t="s">
        <v>37</v>
      </c>
      <c r="D185" s="14" t="s">
        <v>31</v>
      </c>
      <c r="E185" s="15">
        <v>924</v>
      </c>
      <c r="F185" s="15">
        <v>1470</v>
      </c>
      <c r="G185" s="16">
        <f>E185+F185</f>
        <v>2394</v>
      </c>
      <c r="H185" s="17">
        <v>80</v>
      </c>
      <c r="I185" s="13">
        <v>13</v>
      </c>
      <c r="J185" s="13">
        <v>0</v>
      </c>
      <c r="K185" s="19">
        <v>1</v>
      </c>
      <c r="M185">
        <v>2</v>
      </c>
    </row>
    <row r="186" spans="1:13" ht="12.75">
      <c r="A186" s="13">
        <v>2</v>
      </c>
      <c r="B186" s="13">
        <v>20</v>
      </c>
      <c r="C186" s="14" t="s">
        <v>37</v>
      </c>
      <c r="D186" s="14" t="s">
        <v>31</v>
      </c>
      <c r="E186" s="15">
        <v>1135</v>
      </c>
      <c r="F186" s="15">
        <v>939</v>
      </c>
      <c r="G186" s="16">
        <v>2074</v>
      </c>
      <c r="H186" s="17">
        <v>80</v>
      </c>
      <c r="I186" s="13">
        <v>10</v>
      </c>
      <c r="J186" s="13">
        <v>0</v>
      </c>
      <c r="K186" s="19">
        <v>8</v>
      </c>
      <c r="M186">
        <v>3</v>
      </c>
    </row>
    <row r="187" spans="1:13" ht="12.75">
      <c r="A187" s="13">
        <v>2</v>
      </c>
      <c r="B187" s="13">
        <v>20</v>
      </c>
      <c r="C187" s="14" t="s">
        <v>37</v>
      </c>
      <c r="D187" s="14" t="s">
        <v>31</v>
      </c>
      <c r="E187" s="15">
        <v>1081</v>
      </c>
      <c r="F187" s="15">
        <v>908</v>
      </c>
      <c r="G187" s="16">
        <v>1989</v>
      </c>
      <c r="H187" s="17">
        <v>75</v>
      </c>
      <c r="I187" s="13">
        <v>0</v>
      </c>
      <c r="J187" s="13">
        <v>2</v>
      </c>
      <c r="K187" s="19">
        <v>14</v>
      </c>
      <c r="M187">
        <v>4</v>
      </c>
    </row>
    <row r="188" spans="1:13" ht="12.75">
      <c r="A188" s="13">
        <v>4</v>
      </c>
      <c r="B188" s="13">
        <v>20</v>
      </c>
      <c r="C188" s="14" t="s">
        <v>37</v>
      </c>
      <c r="D188" s="14" t="s">
        <v>1</v>
      </c>
      <c r="E188" s="15">
        <v>1026</v>
      </c>
      <c r="F188" s="15">
        <v>861</v>
      </c>
      <c r="G188" s="16">
        <v>1887</v>
      </c>
      <c r="H188" s="17">
        <v>65</v>
      </c>
      <c r="I188" s="13">
        <v>0</v>
      </c>
      <c r="J188" s="13">
        <v>0</v>
      </c>
      <c r="K188" s="19">
        <v>25</v>
      </c>
      <c r="M188">
        <v>5</v>
      </c>
    </row>
    <row r="189" spans="1:13" ht="12.75">
      <c r="A189" s="13">
        <v>3</v>
      </c>
      <c r="B189" s="13">
        <v>20</v>
      </c>
      <c r="C189" s="14" t="s">
        <v>37</v>
      </c>
      <c r="D189" s="14" t="s">
        <v>31</v>
      </c>
      <c r="E189" s="15">
        <v>825</v>
      </c>
      <c r="F189" s="15">
        <v>1031</v>
      </c>
      <c r="G189" s="16">
        <v>1856</v>
      </c>
      <c r="H189" s="17">
        <v>70</v>
      </c>
      <c r="I189" s="13">
        <v>0</v>
      </c>
      <c r="J189" s="13">
        <v>2</v>
      </c>
      <c r="K189" s="19">
        <v>12</v>
      </c>
      <c r="M189">
        <v>6</v>
      </c>
    </row>
    <row r="190" spans="1:13" ht="12.75">
      <c r="A190" s="13">
        <v>4</v>
      </c>
      <c r="B190" s="13">
        <v>20</v>
      </c>
      <c r="C190" s="14" t="s">
        <v>37</v>
      </c>
      <c r="D190" s="14" t="s">
        <v>1</v>
      </c>
      <c r="E190" s="15">
        <v>1084</v>
      </c>
      <c r="F190" s="15">
        <v>736</v>
      </c>
      <c r="G190" s="16">
        <v>1820</v>
      </c>
      <c r="H190" s="17">
        <v>65</v>
      </c>
      <c r="I190" s="13">
        <v>11</v>
      </c>
      <c r="J190" s="13">
        <v>4</v>
      </c>
      <c r="K190" s="19">
        <v>27</v>
      </c>
      <c r="M190">
        <v>7</v>
      </c>
    </row>
    <row r="191" spans="1:13" ht="12.75">
      <c r="A191" s="13">
        <v>2</v>
      </c>
      <c r="B191" s="13">
        <v>20</v>
      </c>
      <c r="C191" s="14" t="s">
        <v>37</v>
      </c>
      <c r="D191" s="14" t="s">
        <v>31</v>
      </c>
      <c r="E191" s="15">
        <v>980</v>
      </c>
      <c r="F191" s="15">
        <v>793</v>
      </c>
      <c r="G191" s="16">
        <v>1773</v>
      </c>
      <c r="H191" s="17">
        <v>75</v>
      </c>
      <c r="I191" s="13">
        <v>13</v>
      </c>
      <c r="J191" s="13">
        <v>2</v>
      </c>
      <c r="K191" s="19">
        <v>17</v>
      </c>
      <c r="M191">
        <v>8</v>
      </c>
    </row>
    <row r="192" spans="1:13" ht="12.75">
      <c r="A192" s="13">
        <v>3</v>
      </c>
      <c r="B192" s="13">
        <v>20</v>
      </c>
      <c r="C192" s="14" t="s">
        <v>37</v>
      </c>
      <c r="D192" s="14" t="s">
        <v>31</v>
      </c>
      <c r="E192" s="15">
        <v>654</v>
      </c>
      <c r="F192" s="15">
        <v>1095</v>
      </c>
      <c r="G192" s="16">
        <v>1749</v>
      </c>
      <c r="H192" s="17">
        <v>70</v>
      </c>
      <c r="I192" s="13">
        <v>14</v>
      </c>
      <c r="J192" s="13">
        <v>4</v>
      </c>
      <c r="K192" s="19">
        <v>18</v>
      </c>
      <c r="M192">
        <v>9</v>
      </c>
    </row>
    <row r="193" spans="1:13" ht="12.75">
      <c r="A193" s="13">
        <v>4</v>
      </c>
      <c r="B193" s="13">
        <v>20</v>
      </c>
      <c r="C193" s="14" t="s">
        <v>37</v>
      </c>
      <c r="D193" s="14" t="s">
        <v>31</v>
      </c>
      <c r="E193" s="15">
        <v>547</v>
      </c>
      <c r="F193" s="15">
        <v>1150</v>
      </c>
      <c r="G193" s="16">
        <v>1697</v>
      </c>
      <c r="H193" s="17">
        <v>65</v>
      </c>
      <c r="I193" s="13">
        <v>14</v>
      </c>
      <c r="J193" s="13">
        <v>2</v>
      </c>
      <c r="K193" s="19">
        <v>4</v>
      </c>
      <c r="M193">
        <v>10</v>
      </c>
    </row>
    <row r="194" spans="1:13" ht="12.75">
      <c r="A194" s="13">
        <v>5</v>
      </c>
      <c r="B194" s="13">
        <v>20</v>
      </c>
      <c r="C194" s="14" t="s">
        <v>37</v>
      </c>
      <c r="D194" s="14" t="s">
        <v>31</v>
      </c>
      <c r="E194" s="15">
        <v>467</v>
      </c>
      <c r="F194" s="15">
        <v>1207</v>
      </c>
      <c r="G194" s="16">
        <v>1674</v>
      </c>
      <c r="H194" s="17">
        <v>60</v>
      </c>
      <c r="I194" s="13">
        <v>17</v>
      </c>
      <c r="J194" s="13">
        <v>4</v>
      </c>
      <c r="K194" s="19">
        <v>10</v>
      </c>
      <c r="M194">
        <v>11</v>
      </c>
    </row>
    <row r="195" spans="1:13" ht="12.75">
      <c r="A195" s="13">
        <v>7</v>
      </c>
      <c r="B195" s="13">
        <v>20</v>
      </c>
      <c r="C195" s="14" t="s">
        <v>37</v>
      </c>
      <c r="D195" s="14" t="s">
        <v>31</v>
      </c>
      <c r="E195" s="15">
        <v>792</v>
      </c>
      <c r="F195" s="15">
        <v>834</v>
      </c>
      <c r="G195" s="16">
        <v>1626</v>
      </c>
      <c r="H195" s="17">
        <v>47</v>
      </c>
      <c r="I195" s="13">
        <v>0</v>
      </c>
      <c r="J195" s="13">
        <v>6</v>
      </c>
      <c r="K195" s="19">
        <v>11</v>
      </c>
      <c r="M195">
        <v>12</v>
      </c>
    </row>
    <row r="196" spans="1:13" ht="12.75">
      <c r="A196" s="13">
        <v>8</v>
      </c>
      <c r="B196" s="13">
        <v>20</v>
      </c>
      <c r="C196" s="14" t="s">
        <v>37</v>
      </c>
      <c r="D196" s="14" t="s">
        <v>31</v>
      </c>
      <c r="E196" s="15">
        <v>788</v>
      </c>
      <c r="F196" s="15">
        <v>811</v>
      </c>
      <c r="G196" s="16">
        <v>1599</v>
      </c>
      <c r="H196" s="17">
        <v>0</v>
      </c>
      <c r="I196" s="13">
        <v>0</v>
      </c>
      <c r="J196" s="13">
        <v>0</v>
      </c>
      <c r="K196" s="19">
        <v>26</v>
      </c>
      <c r="M196">
        <v>13</v>
      </c>
    </row>
    <row r="197" spans="1:13" ht="12.75">
      <c r="A197" s="13">
        <v>8</v>
      </c>
      <c r="B197" s="13">
        <v>20</v>
      </c>
      <c r="C197" s="14" t="s">
        <v>37</v>
      </c>
      <c r="D197" s="14" t="s">
        <v>31</v>
      </c>
      <c r="E197" s="15">
        <v>601</v>
      </c>
      <c r="F197" s="15">
        <v>953</v>
      </c>
      <c r="G197" s="16">
        <f>SUM(E197:F197)</f>
        <v>1554</v>
      </c>
      <c r="H197" s="17">
        <v>0</v>
      </c>
      <c r="I197" s="13">
        <v>0</v>
      </c>
      <c r="J197" s="13">
        <v>8</v>
      </c>
      <c r="K197" s="19">
        <v>28</v>
      </c>
      <c r="M197">
        <v>14</v>
      </c>
    </row>
    <row r="198" spans="1:13" ht="12.75">
      <c r="A198" s="13">
        <v>10</v>
      </c>
      <c r="B198" s="13">
        <v>20</v>
      </c>
      <c r="C198" s="14" t="s">
        <v>37</v>
      </c>
      <c r="D198" s="14" t="s">
        <v>31</v>
      </c>
      <c r="E198" s="15">
        <v>929</v>
      </c>
      <c r="F198" s="15">
        <v>591</v>
      </c>
      <c r="G198" s="16">
        <v>1520</v>
      </c>
      <c r="H198" s="17">
        <v>0</v>
      </c>
      <c r="I198" s="18">
        <v>0</v>
      </c>
      <c r="J198" s="18">
        <v>4</v>
      </c>
      <c r="K198" s="19">
        <v>16</v>
      </c>
      <c r="M198">
        <v>15</v>
      </c>
    </row>
    <row r="199" spans="1:13" ht="12.75">
      <c r="A199" s="13">
        <v>14</v>
      </c>
      <c r="B199" s="13">
        <v>20</v>
      </c>
      <c r="C199" s="14" t="s">
        <v>37</v>
      </c>
      <c r="D199" s="14" t="s">
        <v>31</v>
      </c>
      <c r="E199" s="15">
        <v>569</v>
      </c>
      <c r="F199" s="15">
        <v>844</v>
      </c>
      <c r="G199" s="16">
        <v>1413</v>
      </c>
      <c r="H199" s="17">
        <v>0</v>
      </c>
      <c r="I199" s="13">
        <v>0</v>
      </c>
      <c r="J199" s="13">
        <v>6</v>
      </c>
      <c r="K199" s="19">
        <v>21</v>
      </c>
      <c r="M199">
        <v>16</v>
      </c>
    </row>
    <row r="200" spans="1:13" ht="12.75">
      <c r="A200" s="13">
        <v>14</v>
      </c>
      <c r="B200" s="13">
        <v>20</v>
      </c>
      <c r="C200" s="14" t="s">
        <v>37</v>
      </c>
      <c r="D200" s="14" t="s">
        <v>31</v>
      </c>
      <c r="E200" s="15">
        <v>1122</v>
      </c>
      <c r="F200" s="15">
        <v>234</v>
      </c>
      <c r="G200" s="16">
        <v>1356</v>
      </c>
      <c r="H200" s="17">
        <v>0</v>
      </c>
      <c r="I200" s="13">
        <v>0</v>
      </c>
      <c r="J200" s="13">
        <v>2</v>
      </c>
      <c r="K200" s="19">
        <v>23</v>
      </c>
      <c r="M200">
        <v>17</v>
      </c>
    </row>
    <row r="201" spans="1:13" ht="12.75">
      <c r="A201" s="13">
        <v>15</v>
      </c>
      <c r="B201" s="13">
        <v>20</v>
      </c>
      <c r="C201" s="14" t="s">
        <v>37</v>
      </c>
      <c r="D201" s="14" t="s">
        <v>31</v>
      </c>
      <c r="E201" s="15">
        <v>768</v>
      </c>
      <c r="F201" s="15">
        <v>578</v>
      </c>
      <c r="G201" s="16">
        <v>1346</v>
      </c>
      <c r="H201" s="17">
        <v>0</v>
      </c>
      <c r="I201" s="13">
        <v>0</v>
      </c>
      <c r="J201" s="13">
        <v>6</v>
      </c>
      <c r="K201" s="19">
        <v>9</v>
      </c>
      <c r="M201">
        <v>18</v>
      </c>
    </row>
    <row r="202" spans="1:13" ht="12.75">
      <c r="A202" s="13">
        <v>14</v>
      </c>
      <c r="B202" s="13">
        <v>20</v>
      </c>
      <c r="C202" s="14" t="s">
        <v>37</v>
      </c>
      <c r="D202" s="14" t="s">
        <v>31</v>
      </c>
      <c r="E202" s="15">
        <v>428</v>
      </c>
      <c r="F202" s="15">
        <v>916</v>
      </c>
      <c r="G202" s="16">
        <v>1344</v>
      </c>
      <c r="H202" s="17">
        <v>0</v>
      </c>
      <c r="I202" s="13">
        <v>0</v>
      </c>
      <c r="J202" s="13">
        <v>2</v>
      </c>
      <c r="K202" s="19">
        <v>30</v>
      </c>
      <c r="M202">
        <v>19</v>
      </c>
    </row>
    <row r="203" spans="1:13" ht="12.75">
      <c r="A203" s="13">
        <v>12</v>
      </c>
      <c r="B203" s="13">
        <v>20</v>
      </c>
      <c r="C203" s="14" t="s">
        <v>37</v>
      </c>
      <c r="D203" s="14" t="s">
        <v>31</v>
      </c>
      <c r="E203" s="15">
        <v>314</v>
      </c>
      <c r="F203" s="15">
        <v>1012</v>
      </c>
      <c r="G203" s="16">
        <v>1326</v>
      </c>
      <c r="H203" s="17">
        <v>0</v>
      </c>
      <c r="I203" s="13">
        <v>0</v>
      </c>
      <c r="J203" s="13">
        <v>0</v>
      </c>
      <c r="K203" s="19">
        <v>2</v>
      </c>
      <c r="M203">
        <v>20</v>
      </c>
    </row>
    <row r="204" spans="1:13" ht="12.75">
      <c r="A204" s="13">
        <v>12</v>
      </c>
      <c r="B204" s="13">
        <v>20</v>
      </c>
      <c r="C204" s="14" t="s">
        <v>37</v>
      </c>
      <c r="D204" s="14" t="s">
        <v>31</v>
      </c>
      <c r="E204" s="15">
        <v>738</v>
      </c>
      <c r="F204" s="15">
        <v>586</v>
      </c>
      <c r="G204" s="16">
        <v>1324</v>
      </c>
      <c r="H204" s="17">
        <v>0</v>
      </c>
      <c r="I204" s="13">
        <v>0</v>
      </c>
      <c r="J204" s="13">
        <v>6</v>
      </c>
      <c r="K204" s="19">
        <v>7</v>
      </c>
      <c r="M204">
        <v>21</v>
      </c>
    </row>
    <row r="205" spans="1:13" ht="12.75">
      <c r="A205" s="13">
        <v>11</v>
      </c>
      <c r="B205" s="13">
        <v>20</v>
      </c>
      <c r="C205" s="14" t="s">
        <v>37</v>
      </c>
      <c r="D205" s="14" t="s">
        <v>31</v>
      </c>
      <c r="E205" s="15">
        <v>94</v>
      </c>
      <c r="F205" s="15">
        <v>1190</v>
      </c>
      <c r="G205" s="16">
        <v>1284</v>
      </c>
      <c r="H205" s="17">
        <v>0</v>
      </c>
      <c r="I205" s="13">
        <v>8</v>
      </c>
      <c r="J205" s="13">
        <v>12</v>
      </c>
      <c r="K205" s="19">
        <v>3</v>
      </c>
      <c r="M205">
        <v>22</v>
      </c>
    </row>
    <row r="206" spans="1:13" s="25" customFormat="1" ht="12.75">
      <c r="A206" s="13">
        <v>13</v>
      </c>
      <c r="B206" s="13">
        <v>20</v>
      </c>
      <c r="C206" s="14" t="s">
        <v>37</v>
      </c>
      <c r="D206" s="14" t="s">
        <v>31</v>
      </c>
      <c r="E206" s="15">
        <v>749</v>
      </c>
      <c r="F206" s="15">
        <v>532</v>
      </c>
      <c r="G206" s="16">
        <v>1281</v>
      </c>
      <c r="H206" s="17">
        <v>0</v>
      </c>
      <c r="I206" s="13">
        <v>0</v>
      </c>
      <c r="J206" s="13">
        <v>0</v>
      </c>
      <c r="K206" s="19">
        <v>6</v>
      </c>
      <c r="M206">
        <v>23</v>
      </c>
    </row>
    <row r="207" spans="1:13" s="25" customFormat="1" ht="12.75">
      <c r="A207" s="20">
        <v>14</v>
      </c>
      <c r="B207" s="20">
        <v>20</v>
      </c>
      <c r="C207" s="21" t="s">
        <v>37</v>
      </c>
      <c r="D207" s="21" t="s">
        <v>31</v>
      </c>
      <c r="E207" s="22">
        <v>661</v>
      </c>
      <c r="F207" s="22">
        <v>614</v>
      </c>
      <c r="G207" s="23">
        <v>1275</v>
      </c>
      <c r="H207" s="20">
        <v>0</v>
      </c>
      <c r="I207" s="20">
        <v>0</v>
      </c>
      <c r="J207" s="20">
        <v>10</v>
      </c>
      <c r="K207" s="24">
        <v>5</v>
      </c>
      <c r="M207">
        <v>24</v>
      </c>
    </row>
    <row r="208" spans="1:13" s="25" customFormat="1" ht="12.75">
      <c r="A208" s="13">
        <v>21</v>
      </c>
      <c r="B208" s="13">
        <v>20</v>
      </c>
      <c r="C208" s="14" t="s">
        <v>37</v>
      </c>
      <c r="D208" s="14" t="s">
        <v>31</v>
      </c>
      <c r="E208" s="15">
        <v>206</v>
      </c>
      <c r="F208" s="15">
        <v>1032</v>
      </c>
      <c r="G208" s="16">
        <v>1238</v>
      </c>
      <c r="H208" s="17">
        <v>0</v>
      </c>
      <c r="I208" s="13">
        <v>0</v>
      </c>
      <c r="J208" s="13">
        <v>2</v>
      </c>
      <c r="K208" s="19">
        <v>19</v>
      </c>
      <c r="M208">
        <v>25</v>
      </c>
    </row>
    <row r="209" spans="1:13" ht="12.75">
      <c r="A209" s="13">
        <v>18</v>
      </c>
      <c r="B209" s="13">
        <v>20</v>
      </c>
      <c r="C209" s="14" t="s">
        <v>37</v>
      </c>
      <c r="D209" s="14" t="s">
        <v>31</v>
      </c>
      <c r="E209" s="15">
        <v>194</v>
      </c>
      <c r="F209" s="15">
        <v>1043</v>
      </c>
      <c r="G209" s="16">
        <v>1237</v>
      </c>
      <c r="H209" s="17">
        <v>0</v>
      </c>
      <c r="I209" s="13">
        <v>0</v>
      </c>
      <c r="J209" s="13">
        <v>10</v>
      </c>
      <c r="K209" s="19">
        <v>22</v>
      </c>
      <c r="M209">
        <v>26</v>
      </c>
    </row>
    <row r="210" spans="1:13" ht="12.75">
      <c r="A210" s="13">
        <v>19</v>
      </c>
      <c r="B210" s="13">
        <v>20</v>
      </c>
      <c r="C210" s="14" t="s">
        <v>37</v>
      </c>
      <c r="D210" s="14" t="s">
        <v>31</v>
      </c>
      <c r="E210" s="15">
        <v>265</v>
      </c>
      <c r="F210" s="15">
        <v>851</v>
      </c>
      <c r="G210" s="16">
        <v>1116</v>
      </c>
      <c r="H210" s="17">
        <v>0</v>
      </c>
      <c r="I210" s="13">
        <v>0</v>
      </c>
      <c r="J210" s="13">
        <v>4</v>
      </c>
      <c r="K210" s="19">
        <v>15</v>
      </c>
      <c r="M210">
        <v>27</v>
      </c>
    </row>
    <row r="211" spans="1:11" ht="12.75">
      <c r="A211" s="13">
        <v>17</v>
      </c>
      <c r="B211" s="13">
        <v>20</v>
      </c>
      <c r="C211" s="14" t="s">
        <v>37</v>
      </c>
      <c r="D211" s="14" t="s">
        <v>31</v>
      </c>
      <c r="E211" s="15">
        <v>651</v>
      </c>
      <c r="F211" s="15">
        <v>305</v>
      </c>
      <c r="G211" s="16">
        <v>956</v>
      </c>
      <c r="H211" s="17">
        <v>0</v>
      </c>
      <c r="I211" s="13">
        <v>0</v>
      </c>
      <c r="J211" s="13">
        <v>6</v>
      </c>
      <c r="K211" s="19">
        <v>13</v>
      </c>
    </row>
    <row r="212" spans="1:11" ht="12.75">
      <c r="A212" s="13">
        <v>31</v>
      </c>
      <c r="B212" s="13">
        <v>20</v>
      </c>
      <c r="C212" s="14" t="s">
        <v>37</v>
      </c>
      <c r="D212" s="14" t="s">
        <v>31</v>
      </c>
      <c r="E212" s="15">
        <v>693</v>
      </c>
      <c r="F212" s="15">
        <v>34</v>
      </c>
      <c r="G212" s="16">
        <v>727</v>
      </c>
      <c r="H212" s="17">
        <v>0</v>
      </c>
      <c r="I212" s="13">
        <v>0</v>
      </c>
      <c r="J212" s="13">
        <v>12</v>
      </c>
      <c r="K212" s="19">
        <v>20</v>
      </c>
    </row>
    <row r="213" spans="1:13" ht="12.75">
      <c r="A213" s="13">
        <v>27</v>
      </c>
      <c r="B213" s="13">
        <v>20</v>
      </c>
      <c r="C213" s="14" t="s">
        <v>37</v>
      </c>
      <c r="D213" s="14" t="s">
        <v>31</v>
      </c>
      <c r="E213" s="15">
        <v>389</v>
      </c>
      <c r="F213" s="15">
        <v>72</v>
      </c>
      <c r="G213" s="16">
        <f>SUM(E213:F213)</f>
        <v>461</v>
      </c>
      <c r="H213" s="17">
        <v>0</v>
      </c>
      <c r="I213" s="13">
        <v>0</v>
      </c>
      <c r="J213" s="13">
        <v>8</v>
      </c>
      <c r="K213" s="19">
        <v>29</v>
      </c>
      <c r="M213">
        <v>28</v>
      </c>
    </row>
    <row r="214" spans="1:11" ht="12.75">
      <c r="A214" s="13"/>
      <c r="B214" s="13"/>
      <c r="C214" s="14"/>
      <c r="D214" s="26" t="s">
        <v>13</v>
      </c>
      <c r="E214" s="52">
        <v>30</v>
      </c>
      <c r="F214" s="15"/>
      <c r="G214" s="16"/>
      <c r="H214" s="17"/>
      <c r="I214" s="13"/>
      <c r="J214" s="13"/>
      <c r="K214" s="19"/>
    </row>
    <row r="215" spans="2:11" ht="15">
      <c r="B215"/>
      <c r="C215"/>
      <c r="D215" s="31" t="s">
        <v>15</v>
      </c>
      <c r="E215" s="32">
        <v>200</v>
      </c>
      <c r="F215" s="1"/>
      <c r="G215" s="29">
        <f>SUM(G184:G213)</f>
        <v>45341</v>
      </c>
      <c r="H215" s="30">
        <f>SUM(H184:H213)</f>
        <v>837</v>
      </c>
      <c r="I215" s="30">
        <f>SUM(I184:I213)</f>
        <v>115</v>
      </c>
      <c r="J215" s="30">
        <f>SUM(J184:J213)</f>
        <v>126</v>
      </c>
      <c r="K215" s="35">
        <f>J215/30</f>
        <v>4.2</v>
      </c>
    </row>
    <row r="216" spans="2:11" ht="12.75">
      <c r="B216"/>
      <c r="C216" s="36" t="s">
        <v>17</v>
      </c>
      <c r="D216"/>
      <c r="E216" s="1"/>
      <c r="F216" s="1"/>
      <c r="G216" s="4" t="s">
        <v>18</v>
      </c>
      <c r="H216" s="1"/>
      <c r="I216" s="1"/>
      <c r="J216" s="1"/>
      <c r="K216" s="28"/>
    </row>
    <row r="217" spans="2:11" ht="16.5" customHeight="1">
      <c r="B217" s="32">
        <v>2</v>
      </c>
      <c r="C217" s="37" t="s">
        <v>19</v>
      </c>
      <c r="D217" s="31" t="s">
        <v>20</v>
      </c>
      <c r="E217" s="38">
        <f>B224</f>
        <v>12</v>
      </c>
      <c r="F217" s="1"/>
      <c r="G217" s="39">
        <f>G215/30</f>
        <v>1511.3666666666666</v>
      </c>
      <c r="H217" s="1"/>
      <c r="I217" s="1"/>
      <c r="J217" s="1"/>
      <c r="K217" s="28"/>
    </row>
    <row r="218" spans="2:11" ht="16.5" customHeight="1">
      <c r="B218" s="32">
        <v>3</v>
      </c>
      <c r="C218" s="37" t="s">
        <v>21</v>
      </c>
      <c r="D218" s="4" t="s">
        <v>22</v>
      </c>
      <c r="E218" s="40">
        <v>2445</v>
      </c>
      <c r="F218" s="1" t="s">
        <v>14</v>
      </c>
      <c r="G218" s="33"/>
      <c r="H218" s="1"/>
      <c r="I218" s="1"/>
      <c r="J218" s="1"/>
      <c r="K218" s="28"/>
    </row>
    <row r="219" spans="2:11" ht="16.5" customHeight="1">
      <c r="B219" s="32">
        <v>2</v>
      </c>
      <c r="C219" s="37" t="s">
        <v>23</v>
      </c>
      <c r="D219" s="4" t="s">
        <v>24</v>
      </c>
      <c r="E219" s="41">
        <v>461</v>
      </c>
      <c r="F219" s="34" t="s">
        <v>25</v>
      </c>
      <c r="G219" s="42"/>
      <c r="H219" s="43"/>
      <c r="I219" s="43"/>
      <c r="J219" s="43"/>
      <c r="K219" s="28"/>
    </row>
    <row r="220" spans="2:11" ht="16.5" customHeight="1">
      <c r="B220" s="32">
        <v>3</v>
      </c>
      <c r="C220" s="37" t="s">
        <v>26</v>
      </c>
      <c r="D220"/>
      <c r="E220" s="1"/>
      <c r="F220" s="1"/>
      <c r="G220" s="33"/>
      <c r="H220" s="1"/>
      <c r="I220" s="1"/>
      <c r="J220" s="1"/>
      <c r="K220" s="28"/>
    </row>
    <row r="221" spans="2:3" ht="16.5" customHeight="1">
      <c r="B221" s="32">
        <v>1</v>
      </c>
      <c r="C221" s="37" t="s">
        <v>27</v>
      </c>
    </row>
    <row r="222" spans="2:3" ht="16.5" customHeight="1">
      <c r="B222" s="32">
        <v>0</v>
      </c>
      <c r="C222" s="37" t="s">
        <v>28</v>
      </c>
    </row>
    <row r="223" spans="2:3" ht="16.5" customHeight="1">
      <c r="B223" s="32">
        <v>1</v>
      </c>
      <c r="C223" s="37" t="s">
        <v>33</v>
      </c>
    </row>
    <row r="224" ht="16.5" customHeight="1">
      <c r="B224" s="38">
        <f>SUM(B217:B223)</f>
        <v>12</v>
      </c>
    </row>
    <row r="225" ht="15.75">
      <c r="B225" s="38"/>
    </row>
    <row r="226" ht="15.75">
      <c r="B226" s="38"/>
    </row>
    <row r="228" spans="1:11" ht="26.25">
      <c r="A228" s="6">
        <v>6</v>
      </c>
      <c r="B228" s="7"/>
      <c r="C228" s="311" t="s">
        <v>38</v>
      </c>
      <c r="D228" s="311"/>
      <c r="E228" s="312" t="s">
        <v>1</v>
      </c>
      <c r="F228" s="312"/>
      <c r="G228" s="312"/>
      <c r="H228" s="312"/>
      <c r="I228" s="312"/>
      <c r="J228" s="312"/>
      <c r="K228" s="312"/>
    </row>
    <row r="229" spans="1:11" ht="12.75">
      <c r="A229" s="8" t="s">
        <v>2</v>
      </c>
      <c r="B229" s="9" t="s">
        <v>3</v>
      </c>
      <c r="C229" s="10" t="s">
        <v>4</v>
      </c>
      <c r="D229" s="10" t="s">
        <v>5</v>
      </c>
      <c r="E229" s="9" t="s">
        <v>6</v>
      </c>
      <c r="F229" s="9" t="s">
        <v>7</v>
      </c>
      <c r="G229" s="11" t="s">
        <v>8</v>
      </c>
      <c r="H229" s="9" t="s">
        <v>9</v>
      </c>
      <c r="I229" s="9" t="s">
        <v>10</v>
      </c>
      <c r="J229" s="9" t="s">
        <v>11</v>
      </c>
      <c r="K229" s="51" t="s">
        <v>12</v>
      </c>
    </row>
    <row r="230" spans="1:11" ht="12.75">
      <c r="A230" s="13">
        <v>11</v>
      </c>
      <c r="B230" s="13">
        <v>20</v>
      </c>
      <c r="C230" s="14" t="s">
        <v>38</v>
      </c>
      <c r="D230" s="14" t="s">
        <v>1</v>
      </c>
      <c r="E230" s="15">
        <v>441</v>
      </c>
      <c r="F230" s="15">
        <v>947</v>
      </c>
      <c r="G230" s="16">
        <f>E230+F230</f>
        <v>1388</v>
      </c>
      <c r="H230" s="17">
        <v>0</v>
      </c>
      <c r="I230" s="13">
        <v>0</v>
      </c>
      <c r="J230" s="13">
        <v>8</v>
      </c>
      <c r="K230" s="19">
        <v>1</v>
      </c>
    </row>
    <row r="231" spans="1:11" ht="12.75">
      <c r="A231" s="13">
        <v>2</v>
      </c>
      <c r="B231" s="13">
        <v>20</v>
      </c>
      <c r="C231" s="14" t="s">
        <v>38</v>
      </c>
      <c r="D231" s="14" t="s">
        <v>1</v>
      </c>
      <c r="E231" s="15">
        <v>1640</v>
      </c>
      <c r="F231" s="15">
        <v>482</v>
      </c>
      <c r="G231" s="16">
        <v>2122</v>
      </c>
      <c r="H231" s="17">
        <v>75</v>
      </c>
      <c r="I231" s="13">
        <v>14</v>
      </c>
      <c r="J231" s="13">
        <v>0</v>
      </c>
      <c r="K231" s="19">
        <v>2</v>
      </c>
    </row>
    <row r="232" spans="1:11" ht="12.75">
      <c r="A232" s="13">
        <v>8</v>
      </c>
      <c r="B232" s="13">
        <v>20</v>
      </c>
      <c r="C232" s="14" t="s">
        <v>38</v>
      </c>
      <c r="D232" s="14" t="s">
        <v>1</v>
      </c>
      <c r="E232" s="15">
        <v>506</v>
      </c>
      <c r="F232" s="15">
        <v>1013</v>
      </c>
      <c r="G232" s="16">
        <v>1519</v>
      </c>
      <c r="H232" s="17">
        <v>0</v>
      </c>
      <c r="I232" s="13">
        <v>0</v>
      </c>
      <c r="J232" s="13">
        <v>4</v>
      </c>
      <c r="K232" s="19">
        <v>3</v>
      </c>
    </row>
    <row r="233" spans="1:11" ht="12.75">
      <c r="A233" s="13">
        <v>18</v>
      </c>
      <c r="B233" s="13">
        <v>20</v>
      </c>
      <c r="C233" s="14" t="s">
        <v>38</v>
      </c>
      <c r="D233" s="14" t="s">
        <v>1</v>
      </c>
      <c r="E233" s="15">
        <v>777</v>
      </c>
      <c r="F233" s="15">
        <v>348</v>
      </c>
      <c r="G233" s="16">
        <v>1125</v>
      </c>
      <c r="H233" s="17">
        <v>0</v>
      </c>
      <c r="I233" s="18">
        <v>0</v>
      </c>
      <c r="J233" s="18">
        <v>8</v>
      </c>
      <c r="K233" s="19">
        <v>4</v>
      </c>
    </row>
    <row r="234" spans="1:11" ht="12.75">
      <c r="A234" s="20">
        <v>13</v>
      </c>
      <c r="B234" s="20">
        <v>20</v>
      </c>
      <c r="C234" s="21" t="s">
        <v>38</v>
      </c>
      <c r="D234" s="21" t="s">
        <v>1</v>
      </c>
      <c r="E234" s="22">
        <v>1136</v>
      </c>
      <c r="F234" s="22">
        <v>150</v>
      </c>
      <c r="G234" s="23">
        <v>1286</v>
      </c>
      <c r="H234" s="20">
        <v>0</v>
      </c>
      <c r="I234" s="20">
        <v>13</v>
      </c>
      <c r="J234" s="20">
        <v>4</v>
      </c>
      <c r="K234" s="24">
        <v>5</v>
      </c>
    </row>
    <row r="235" spans="1:11" ht="12.75">
      <c r="A235" s="13">
        <v>20</v>
      </c>
      <c r="B235" s="13">
        <v>20</v>
      </c>
      <c r="C235" s="14" t="s">
        <v>38</v>
      </c>
      <c r="D235" s="14" t="s">
        <v>1</v>
      </c>
      <c r="E235" s="15">
        <v>600</v>
      </c>
      <c r="F235" s="15">
        <v>471</v>
      </c>
      <c r="G235" s="16">
        <v>1071</v>
      </c>
      <c r="H235" s="17">
        <v>0</v>
      </c>
      <c r="I235" s="13">
        <v>0</v>
      </c>
      <c r="J235" s="13">
        <v>16</v>
      </c>
      <c r="K235" s="19">
        <v>6</v>
      </c>
    </row>
    <row r="236" spans="1:11" ht="12.75">
      <c r="A236" s="13">
        <v>13</v>
      </c>
      <c r="B236" s="13">
        <v>20</v>
      </c>
      <c r="C236" s="14" t="s">
        <v>38</v>
      </c>
      <c r="D236" s="14" t="s">
        <v>1</v>
      </c>
      <c r="E236" s="15">
        <v>476</v>
      </c>
      <c r="F236" s="15">
        <v>842</v>
      </c>
      <c r="G236" s="16">
        <v>1318</v>
      </c>
      <c r="H236" s="17">
        <v>0</v>
      </c>
      <c r="I236" s="13">
        <v>0</v>
      </c>
      <c r="J236" s="13">
        <v>4</v>
      </c>
      <c r="K236" s="19">
        <v>7</v>
      </c>
    </row>
    <row r="237" spans="1:11" ht="12.75">
      <c r="A237" s="13">
        <v>7</v>
      </c>
      <c r="B237" s="13">
        <v>20</v>
      </c>
      <c r="C237" s="14" t="s">
        <v>38</v>
      </c>
      <c r="D237" s="14" t="s">
        <v>1</v>
      </c>
      <c r="E237" s="15">
        <v>723</v>
      </c>
      <c r="F237" s="15">
        <v>1012</v>
      </c>
      <c r="G237" s="16">
        <v>1735</v>
      </c>
      <c r="H237" s="17">
        <v>0</v>
      </c>
      <c r="I237" s="13">
        <v>0</v>
      </c>
      <c r="J237" s="13">
        <v>4</v>
      </c>
      <c r="K237" s="19">
        <v>8</v>
      </c>
    </row>
    <row r="238" spans="1:11" ht="12.75">
      <c r="A238" s="13">
        <v>5</v>
      </c>
      <c r="B238" s="13">
        <v>20</v>
      </c>
      <c r="C238" s="14" t="s">
        <v>38</v>
      </c>
      <c r="D238" s="14" t="s">
        <v>1</v>
      </c>
      <c r="E238" s="15">
        <v>1229</v>
      </c>
      <c r="F238" s="15">
        <v>711</v>
      </c>
      <c r="G238" s="16">
        <v>1940</v>
      </c>
      <c r="H238" s="17">
        <v>55</v>
      </c>
      <c r="I238" s="13">
        <v>0</v>
      </c>
      <c r="J238" s="13">
        <v>2</v>
      </c>
      <c r="K238" s="19">
        <v>9</v>
      </c>
    </row>
    <row r="239" spans="1:11" ht="12.75">
      <c r="A239" s="13">
        <v>18</v>
      </c>
      <c r="B239" s="13">
        <v>20</v>
      </c>
      <c r="C239" s="14" t="s">
        <v>38</v>
      </c>
      <c r="D239" s="14" t="s">
        <v>1</v>
      </c>
      <c r="E239" s="15">
        <v>380</v>
      </c>
      <c r="F239" s="15">
        <v>918</v>
      </c>
      <c r="G239" s="16">
        <v>1298</v>
      </c>
      <c r="H239" s="17">
        <v>0</v>
      </c>
      <c r="I239" s="13">
        <v>0</v>
      </c>
      <c r="J239" s="13">
        <v>12</v>
      </c>
      <c r="K239" s="19">
        <v>10</v>
      </c>
    </row>
    <row r="240" spans="1:11" ht="12.75">
      <c r="A240" s="13">
        <v>21</v>
      </c>
      <c r="B240" s="13">
        <v>20</v>
      </c>
      <c r="C240" s="14" t="s">
        <v>38</v>
      </c>
      <c r="D240" s="14" t="s">
        <v>1</v>
      </c>
      <c r="E240" s="15">
        <v>479</v>
      </c>
      <c r="F240" s="15">
        <v>619</v>
      </c>
      <c r="G240" s="16">
        <v>1098</v>
      </c>
      <c r="H240" s="17">
        <v>0</v>
      </c>
      <c r="I240" s="13">
        <v>0</v>
      </c>
      <c r="J240" s="13">
        <v>4</v>
      </c>
      <c r="K240" s="19">
        <v>11</v>
      </c>
    </row>
    <row r="241" spans="1:11" ht="12.75">
      <c r="A241" s="13">
        <v>22</v>
      </c>
      <c r="B241" s="13">
        <v>20</v>
      </c>
      <c r="C241" s="14" t="s">
        <v>38</v>
      </c>
      <c r="D241" s="14" t="s">
        <v>1</v>
      </c>
      <c r="E241" s="15">
        <v>435</v>
      </c>
      <c r="F241" s="15">
        <v>640</v>
      </c>
      <c r="G241" s="16">
        <v>1075</v>
      </c>
      <c r="H241" s="17">
        <v>0</v>
      </c>
      <c r="I241" s="13">
        <v>0</v>
      </c>
      <c r="J241" s="13">
        <v>8</v>
      </c>
      <c r="K241" s="19">
        <v>12</v>
      </c>
    </row>
    <row r="242" spans="1:11" ht="12.75">
      <c r="A242" s="13">
        <v>10</v>
      </c>
      <c r="B242" s="13">
        <v>20</v>
      </c>
      <c r="C242" s="14" t="s">
        <v>38</v>
      </c>
      <c r="D242" s="14" t="s">
        <v>1</v>
      </c>
      <c r="E242" s="15">
        <v>299</v>
      </c>
      <c r="F242" s="15">
        <v>1204</v>
      </c>
      <c r="G242" s="16">
        <v>1503</v>
      </c>
      <c r="H242" s="17">
        <v>0</v>
      </c>
      <c r="I242" s="18">
        <v>9</v>
      </c>
      <c r="J242" s="18">
        <v>4</v>
      </c>
      <c r="K242" s="19">
        <v>13</v>
      </c>
    </row>
    <row r="243" spans="1:11" ht="12.75">
      <c r="A243" s="13">
        <v>6</v>
      </c>
      <c r="B243" s="13">
        <v>20</v>
      </c>
      <c r="C243" s="14" t="s">
        <v>38</v>
      </c>
      <c r="D243" s="14" t="s">
        <v>1</v>
      </c>
      <c r="E243" s="15">
        <v>629</v>
      </c>
      <c r="F243" s="15">
        <v>988</v>
      </c>
      <c r="G243" s="16">
        <v>1617</v>
      </c>
      <c r="H243" s="17">
        <v>50</v>
      </c>
      <c r="I243" s="13">
        <v>10</v>
      </c>
      <c r="J243" s="13">
        <v>4</v>
      </c>
      <c r="K243" s="19">
        <v>14</v>
      </c>
    </row>
    <row r="244" spans="1:11" ht="12.75">
      <c r="A244" s="13">
        <v>5</v>
      </c>
      <c r="B244" s="13">
        <v>20</v>
      </c>
      <c r="C244" s="14" t="s">
        <v>38</v>
      </c>
      <c r="D244" s="14" t="s">
        <v>1</v>
      </c>
      <c r="E244" s="15">
        <v>986</v>
      </c>
      <c r="F244" s="15">
        <v>892</v>
      </c>
      <c r="G244" s="16">
        <v>1878</v>
      </c>
      <c r="H244" s="17">
        <v>55</v>
      </c>
      <c r="I244" s="13">
        <v>0</v>
      </c>
      <c r="J244" s="13">
        <v>2</v>
      </c>
      <c r="K244" s="19">
        <v>15</v>
      </c>
    </row>
    <row r="245" spans="1:11" ht="12.75">
      <c r="A245" s="13">
        <v>2</v>
      </c>
      <c r="B245" s="13">
        <v>20</v>
      </c>
      <c r="C245" s="14" t="s">
        <v>38</v>
      </c>
      <c r="D245" s="14" t="s">
        <v>1</v>
      </c>
      <c r="E245" s="15">
        <v>934</v>
      </c>
      <c r="F245" s="15">
        <v>1065</v>
      </c>
      <c r="G245" s="16">
        <v>1999</v>
      </c>
      <c r="H245" s="17">
        <v>75</v>
      </c>
      <c r="I245" s="13">
        <v>0</v>
      </c>
      <c r="J245" s="13">
        <v>2</v>
      </c>
      <c r="K245" s="19">
        <v>16</v>
      </c>
    </row>
    <row r="246" spans="1:11" ht="12.75">
      <c r="A246" s="13">
        <v>3</v>
      </c>
      <c r="B246" s="13">
        <v>20</v>
      </c>
      <c r="C246" s="14" t="s">
        <v>38</v>
      </c>
      <c r="D246" s="14" t="s">
        <v>1</v>
      </c>
      <c r="E246" s="15">
        <v>921</v>
      </c>
      <c r="F246" s="15">
        <v>755</v>
      </c>
      <c r="G246" s="16">
        <v>1676</v>
      </c>
      <c r="H246" s="17">
        <v>65</v>
      </c>
      <c r="I246" s="13">
        <v>0</v>
      </c>
      <c r="J246" s="13">
        <v>8</v>
      </c>
      <c r="K246" s="19">
        <v>17</v>
      </c>
    </row>
    <row r="247" spans="1:11" ht="12.75">
      <c r="A247" s="13">
        <v>4</v>
      </c>
      <c r="B247" s="13">
        <v>20</v>
      </c>
      <c r="C247" s="14" t="s">
        <v>38</v>
      </c>
      <c r="D247" s="14" t="s">
        <v>1</v>
      </c>
      <c r="E247" s="15">
        <v>973</v>
      </c>
      <c r="F247" s="15">
        <v>743</v>
      </c>
      <c r="G247" s="16">
        <v>1716</v>
      </c>
      <c r="H247" s="17">
        <v>65</v>
      </c>
      <c r="I247" s="13">
        <v>0</v>
      </c>
      <c r="J247" s="13">
        <v>8</v>
      </c>
      <c r="K247" s="19">
        <v>18</v>
      </c>
    </row>
    <row r="248" spans="1:11" ht="12.75">
      <c r="A248" s="13">
        <v>3</v>
      </c>
      <c r="B248" s="13">
        <v>20</v>
      </c>
      <c r="C248" s="14" t="s">
        <v>38</v>
      </c>
      <c r="D248" s="14" t="s">
        <v>1</v>
      </c>
      <c r="E248" s="15">
        <v>655</v>
      </c>
      <c r="F248" s="15">
        <v>1127</v>
      </c>
      <c r="G248" s="16">
        <v>1782</v>
      </c>
      <c r="H248" s="17">
        <v>75</v>
      </c>
      <c r="I248" s="13">
        <v>17</v>
      </c>
      <c r="J248" s="13">
        <v>10</v>
      </c>
      <c r="K248" s="19">
        <v>19</v>
      </c>
    </row>
    <row r="249" spans="1:11" ht="12.75">
      <c r="A249" s="13">
        <v>30</v>
      </c>
      <c r="B249" s="13">
        <v>20</v>
      </c>
      <c r="C249" s="14" t="s">
        <v>38</v>
      </c>
      <c r="D249" s="14" t="s">
        <v>1</v>
      </c>
      <c r="E249" s="15">
        <v>976</v>
      </c>
      <c r="F249" s="15">
        <v>-182</v>
      </c>
      <c r="G249" s="16">
        <v>794</v>
      </c>
      <c r="H249" s="17">
        <v>0</v>
      </c>
      <c r="I249" s="13">
        <v>0</v>
      </c>
      <c r="J249" s="13">
        <v>22</v>
      </c>
      <c r="K249" s="19">
        <v>20</v>
      </c>
    </row>
    <row r="250" spans="1:11" ht="12.75">
      <c r="A250" s="13">
        <v>12</v>
      </c>
      <c r="B250" s="13">
        <v>20</v>
      </c>
      <c r="C250" s="14" t="s">
        <v>38</v>
      </c>
      <c r="D250" s="14" t="s">
        <v>1</v>
      </c>
      <c r="E250" s="15">
        <v>467</v>
      </c>
      <c r="F250" s="15">
        <v>984</v>
      </c>
      <c r="G250" s="16">
        <v>1451</v>
      </c>
      <c r="H250" s="17">
        <v>0</v>
      </c>
      <c r="I250" s="13">
        <v>0</v>
      </c>
      <c r="J250" s="13">
        <v>0</v>
      </c>
      <c r="K250" s="19">
        <v>21</v>
      </c>
    </row>
    <row r="251" spans="1:11" ht="12.75">
      <c r="A251" s="13">
        <v>11</v>
      </c>
      <c r="B251" s="13">
        <v>20</v>
      </c>
      <c r="C251" s="14" t="s">
        <v>38</v>
      </c>
      <c r="D251" s="14" t="s">
        <v>1</v>
      </c>
      <c r="E251" s="15">
        <v>672</v>
      </c>
      <c r="F251" s="15">
        <v>889</v>
      </c>
      <c r="G251" s="16">
        <v>1561</v>
      </c>
      <c r="H251" s="17">
        <v>0</v>
      </c>
      <c r="I251" s="13">
        <v>0</v>
      </c>
      <c r="J251" s="13">
        <v>4</v>
      </c>
      <c r="K251" s="19">
        <v>22</v>
      </c>
    </row>
    <row r="252" spans="1:11" ht="12.75">
      <c r="A252" s="13">
        <v>11</v>
      </c>
      <c r="B252" s="13">
        <v>20</v>
      </c>
      <c r="C252" s="14" t="s">
        <v>38</v>
      </c>
      <c r="D252" s="14" t="s">
        <v>1</v>
      </c>
      <c r="E252" s="15">
        <v>890</v>
      </c>
      <c r="F252" s="15">
        <v>613</v>
      </c>
      <c r="G252" s="16">
        <v>1503</v>
      </c>
      <c r="H252" s="17">
        <v>0</v>
      </c>
      <c r="I252" s="13">
        <v>0</v>
      </c>
      <c r="J252" s="13">
        <v>6</v>
      </c>
      <c r="K252" s="19">
        <v>23</v>
      </c>
    </row>
    <row r="253" spans="1:11" ht="12.75">
      <c r="A253" s="13">
        <v>14</v>
      </c>
      <c r="B253" s="13">
        <v>20</v>
      </c>
      <c r="C253" s="14" t="s">
        <v>38</v>
      </c>
      <c r="D253" s="14" t="s">
        <v>1</v>
      </c>
      <c r="E253" s="15">
        <v>384</v>
      </c>
      <c r="F253" s="15">
        <v>1102</v>
      </c>
      <c r="G253" s="16">
        <v>1486</v>
      </c>
      <c r="H253" s="17">
        <v>0</v>
      </c>
      <c r="I253" s="13">
        <v>0</v>
      </c>
      <c r="J253" s="13">
        <v>12</v>
      </c>
      <c r="K253" s="19">
        <v>24</v>
      </c>
    </row>
    <row r="254" spans="1:11" ht="12.75">
      <c r="A254" s="13">
        <v>5</v>
      </c>
      <c r="B254" s="13">
        <v>20</v>
      </c>
      <c r="C254" s="14" t="s">
        <v>38</v>
      </c>
      <c r="D254" s="14" t="s">
        <v>1</v>
      </c>
      <c r="E254" s="15">
        <v>836</v>
      </c>
      <c r="F254" s="15">
        <v>1042</v>
      </c>
      <c r="G254" s="16">
        <v>1878</v>
      </c>
      <c r="H254" s="17">
        <v>60</v>
      </c>
      <c r="I254" s="13">
        <v>0</v>
      </c>
      <c r="J254" s="13">
        <v>0</v>
      </c>
      <c r="K254" s="19">
        <v>25</v>
      </c>
    </row>
    <row r="255" spans="1:11" ht="12.75">
      <c r="A255" s="13">
        <v>7</v>
      </c>
      <c r="B255" s="13">
        <v>20</v>
      </c>
      <c r="C255" s="14" t="s">
        <v>38</v>
      </c>
      <c r="D255" s="14" t="s">
        <v>1</v>
      </c>
      <c r="E255" s="15">
        <v>701</v>
      </c>
      <c r="F255" s="15">
        <v>916</v>
      </c>
      <c r="G255" s="16">
        <v>1617</v>
      </c>
      <c r="H255" s="17">
        <v>44</v>
      </c>
      <c r="I255" s="13">
        <v>0</v>
      </c>
      <c r="J255" s="13">
        <v>4</v>
      </c>
      <c r="K255" s="19">
        <v>26</v>
      </c>
    </row>
    <row r="256" spans="1:11" s="25" customFormat="1" ht="12.75">
      <c r="A256" s="13">
        <v>20</v>
      </c>
      <c r="B256" s="13">
        <v>20</v>
      </c>
      <c r="C256" s="14" t="s">
        <v>38</v>
      </c>
      <c r="D256" s="14" t="s">
        <v>1</v>
      </c>
      <c r="E256" s="15">
        <v>533</v>
      </c>
      <c r="F256" s="15">
        <v>584</v>
      </c>
      <c r="G256" s="16">
        <v>1117</v>
      </c>
      <c r="H256" s="17">
        <v>0</v>
      </c>
      <c r="I256" s="13">
        <v>0</v>
      </c>
      <c r="J256" s="13">
        <v>6</v>
      </c>
      <c r="K256" s="19">
        <v>27</v>
      </c>
    </row>
    <row r="257" spans="1:11" s="25" customFormat="1" ht="12.75">
      <c r="A257" s="13">
        <v>4</v>
      </c>
      <c r="B257" s="13">
        <v>20</v>
      </c>
      <c r="C257" s="14" t="s">
        <v>38</v>
      </c>
      <c r="D257" s="14" t="s">
        <v>1</v>
      </c>
      <c r="E257" s="15">
        <v>895</v>
      </c>
      <c r="F257" s="15">
        <v>910</v>
      </c>
      <c r="G257" s="16">
        <f>SUM(E257:F257)</f>
        <v>1805</v>
      </c>
      <c r="H257" s="17">
        <v>65</v>
      </c>
      <c r="I257" s="13">
        <v>0</v>
      </c>
      <c r="J257" s="13">
        <v>4</v>
      </c>
      <c r="K257" s="19">
        <v>28</v>
      </c>
    </row>
    <row r="258" spans="1:11" s="25" customFormat="1" ht="12.75">
      <c r="A258" s="13">
        <v>26</v>
      </c>
      <c r="B258" s="13">
        <v>20</v>
      </c>
      <c r="C258" s="14" t="s">
        <v>38</v>
      </c>
      <c r="D258" s="14" t="s">
        <v>1</v>
      </c>
      <c r="E258" s="15">
        <v>120</v>
      </c>
      <c r="F258" s="15">
        <v>520</v>
      </c>
      <c r="G258" s="16">
        <f>SUM(E258:F258)</f>
        <v>640</v>
      </c>
      <c r="H258" s="17">
        <v>0</v>
      </c>
      <c r="I258" s="13">
        <v>0</v>
      </c>
      <c r="J258" s="13">
        <v>6</v>
      </c>
      <c r="K258" s="19">
        <v>29</v>
      </c>
    </row>
    <row r="259" spans="1:11" s="25" customFormat="1" ht="12.75">
      <c r="A259" s="13">
        <v>9</v>
      </c>
      <c r="B259" s="13">
        <v>20</v>
      </c>
      <c r="C259" s="14" t="s">
        <v>38</v>
      </c>
      <c r="D259" s="14" t="s">
        <v>1</v>
      </c>
      <c r="E259" s="15">
        <v>530</v>
      </c>
      <c r="F259" s="15">
        <v>960</v>
      </c>
      <c r="G259" s="16">
        <v>1490</v>
      </c>
      <c r="H259" s="17">
        <v>0</v>
      </c>
      <c r="I259" s="13">
        <v>0</v>
      </c>
      <c r="J259" s="13">
        <v>4</v>
      </c>
      <c r="K259" s="19">
        <v>30</v>
      </c>
    </row>
    <row r="260" spans="2:10" ht="15.75">
      <c r="B260" s="3"/>
      <c r="D260" s="26" t="s">
        <v>13</v>
      </c>
      <c r="E260" s="27">
        <v>30</v>
      </c>
      <c r="F260" s="28"/>
      <c r="G260" s="29">
        <f>SUM(G230:G259)</f>
        <v>44488</v>
      </c>
      <c r="H260" s="30">
        <f>SUM(H230:H259)</f>
        <v>684</v>
      </c>
      <c r="I260" s="30">
        <f>SUM(I230:I259)</f>
        <v>63</v>
      </c>
      <c r="J260" s="30">
        <f>SUM(J230:J259)</f>
        <v>180</v>
      </c>
    </row>
    <row r="261" spans="7:10" ht="12.75">
      <c r="G261" s="4" t="s">
        <v>14</v>
      </c>
      <c r="H261" s="3" t="s">
        <v>9</v>
      </c>
      <c r="I261" s="3" t="s">
        <v>10</v>
      </c>
      <c r="J261" s="3" t="s">
        <v>11</v>
      </c>
    </row>
    <row r="262" spans="2:11" ht="12.75">
      <c r="B262"/>
      <c r="C262"/>
      <c r="D262" s="31" t="s">
        <v>15</v>
      </c>
      <c r="E262" s="32">
        <v>200</v>
      </c>
      <c r="F262" s="1"/>
      <c r="G262" s="33"/>
      <c r="H262" s="313" t="s">
        <v>16</v>
      </c>
      <c r="I262" s="313"/>
      <c r="J262" s="313"/>
      <c r="K262" s="35">
        <f>J260/30</f>
        <v>6</v>
      </c>
    </row>
    <row r="263" spans="2:11" ht="12.75">
      <c r="B263"/>
      <c r="C263" s="36" t="s">
        <v>17</v>
      </c>
      <c r="D263"/>
      <c r="E263" s="1"/>
      <c r="F263" s="1"/>
      <c r="G263" s="4" t="s">
        <v>18</v>
      </c>
      <c r="H263" s="1"/>
      <c r="I263" s="1"/>
      <c r="J263" s="1"/>
      <c r="K263" s="28"/>
    </row>
    <row r="264" spans="2:11" ht="15.75">
      <c r="B264" s="32">
        <v>0</v>
      </c>
      <c r="C264" s="37" t="s">
        <v>19</v>
      </c>
      <c r="D264" s="31" t="s">
        <v>20</v>
      </c>
      <c r="E264" s="38">
        <f>B271</f>
        <v>11</v>
      </c>
      <c r="F264" s="1"/>
      <c r="G264" s="39">
        <f>G260/30</f>
        <v>1482.9333333333334</v>
      </c>
      <c r="H264" s="1"/>
      <c r="I264" s="1"/>
      <c r="J264" s="1"/>
      <c r="K264" s="28"/>
    </row>
    <row r="265" spans="2:11" ht="15">
      <c r="B265" s="32">
        <v>2</v>
      </c>
      <c r="C265" s="37" t="s">
        <v>21</v>
      </c>
      <c r="D265" s="4" t="s">
        <v>22</v>
      </c>
      <c r="E265" s="40">
        <v>2122</v>
      </c>
      <c r="F265" s="1" t="s">
        <v>14</v>
      </c>
      <c r="G265" s="33"/>
      <c r="H265" s="1"/>
      <c r="I265" s="1"/>
      <c r="J265" s="1"/>
      <c r="K265" s="28"/>
    </row>
    <row r="266" spans="2:11" ht="18">
      <c r="B266" s="32">
        <v>2</v>
      </c>
      <c r="C266" s="37" t="s">
        <v>23</v>
      </c>
      <c r="D266" s="4" t="s">
        <v>24</v>
      </c>
      <c r="E266" s="41">
        <v>640</v>
      </c>
      <c r="F266" s="34" t="s">
        <v>25</v>
      </c>
      <c r="G266" s="42"/>
      <c r="H266" s="43"/>
      <c r="I266" s="43"/>
      <c r="J266" s="43"/>
      <c r="K266" s="28"/>
    </row>
    <row r="267" spans="2:11" ht="12.75">
      <c r="B267" s="32">
        <v>2</v>
      </c>
      <c r="C267" s="37" t="s">
        <v>26</v>
      </c>
      <c r="D267"/>
      <c r="E267" s="1"/>
      <c r="F267" s="1"/>
      <c r="G267" s="33"/>
      <c r="H267" s="1"/>
      <c r="I267" s="1"/>
      <c r="J267" s="1"/>
      <c r="K267" s="28"/>
    </row>
    <row r="268" spans="2:3" ht="12.75">
      <c r="B268" s="32">
        <v>3</v>
      </c>
      <c r="C268" s="37" t="s">
        <v>27</v>
      </c>
    </row>
    <row r="269" spans="2:3" ht="12.75">
      <c r="B269" s="32">
        <v>1</v>
      </c>
      <c r="C269" s="37" t="s">
        <v>28</v>
      </c>
    </row>
    <row r="270" spans="2:3" ht="12.75">
      <c r="B270" s="32">
        <v>1</v>
      </c>
      <c r="C270" s="37" t="s">
        <v>33</v>
      </c>
    </row>
    <row r="271" ht="15.75">
      <c r="B271" s="38">
        <f>SUM(B264:B270)</f>
        <v>11</v>
      </c>
    </row>
    <row r="272" spans="1:11" ht="26.25">
      <c r="A272" s="6">
        <v>7</v>
      </c>
      <c r="B272" s="7"/>
      <c r="C272" s="311" t="s">
        <v>39</v>
      </c>
      <c r="D272" s="311"/>
      <c r="E272" s="312" t="s">
        <v>1</v>
      </c>
      <c r="F272" s="312"/>
      <c r="G272" s="312"/>
      <c r="H272" s="312"/>
      <c r="I272" s="312"/>
      <c r="J272" s="312"/>
      <c r="K272" s="312"/>
    </row>
    <row r="273" spans="1:11" ht="12.75">
      <c r="A273" s="8" t="s">
        <v>2</v>
      </c>
      <c r="B273" s="9" t="s">
        <v>3</v>
      </c>
      <c r="C273" s="10" t="s">
        <v>4</v>
      </c>
      <c r="D273" s="10" t="s">
        <v>5</v>
      </c>
      <c r="E273" s="9" t="s">
        <v>6</v>
      </c>
      <c r="F273" s="9" t="s">
        <v>7</v>
      </c>
      <c r="G273" s="11" t="s">
        <v>8</v>
      </c>
      <c r="H273" s="9" t="s">
        <v>9</v>
      </c>
      <c r="I273" s="9" t="s">
        <v>10</v>
      </c>
      <c r="J273" s="9" t="s">
        <v>11</v>
      </c>
      <c r="K273" s="51" t="s">
        <v>12</v>
      </c>
    </row>
    <row r="274" spans="1:13" ht="12.75">
      <c r="A274" s="13">
        <v>3</v>
      </c>
      <c r="B274" s="13">
        <v>20</v>
      </c>
      <c r="C274" s="14" t="s">
        <v>39</v>
      </c>
      <c r="D274" s="14" t="s">
        <v>1</v>
      </c>
      <c r="E274" s="15">
        <v>1272</v>
      </c>
      <c r="F274" s="15">
        <v>580</v>
      </c>
      <c r="G274" s="16">
        <f>E274+F274</f>
        <v>1852</v>
      </c>
      <c r="H274" s="17">
        <v>55</v>
      </c>
      <c r="I274" s="13">
        <v>8</v>
      </c>
      <c r="J274" s="13">
        <v>0</v>
      </c>
      <c r="K274" s="19">
        <v>1</v>
      </c>
      <c r="M274">
        <v>1</v>
      </c>
    </row>
    <row r="275" spans="1:13" ht="12.75">
      <c r="A275" s="13"/>
      <c r="B275" s="13"/>
      <c r="C275" s="14" t="s">
        <v>39</v>
      </c>
      <c r="D275" s="14" t="s">
        <v>1</v>
      </c>
      <c r="E275" s="15"/>
      <c r="F275" s="15"/>
      <c r="G275" s="16">
        <v>1000</v>
      </c>
      <c r="H275" s="17"/>
      <c r="I275" s="13"/>
      <c r="J275" s="13">
        <v>10</v>
      </c>
      <c r="K275" s="19">
        <v>2</v>
      </c>
      <c r="M275">
        <v>2</v>
      </c>
    </row>
    <row r="276" spans="1:13" ht="12.75">
      <c r="A276" s="13">
        <v>12</v>
      </c>
      <c r="B276" s="13">
        <v>20</v>
      </c>
      <c r="C276" s="14" t="s">
        <v>39</v>
      </c>
      <c r="D276" s="14" t="s">
        <v>1</v>
      </c>
      <c r="E276" s="15">
        <v>720</v>
      </c>
      <c r="F276" s="15">
        <v>515</v>
      </c>
      <c r="G276" s="16">
        <v>1235</v>
      </c>
      <c r="H276" s="17">
        <v>0</v>
      </c>
      <c r="I276" s="13">
        <v>0</v>
      </c>
      <c r="J276" s="13">
        <v>12</v>
      </c>
      <c r="K276" s="19">
        <v>3</v>
      </c>
      <c r="M276">
        <v>3</v>
      </c>
    </row>
    <row r="277" spans="1:13" ht="12.75">
      <c r="A277" s="13">
        <v>15</v>
      </c>
      <c r="B277" s="13">
        <v>20</v>
      </c>
      <c r="C277" s="14" t="s">
        <v>39</v>
      </c>
      <c r="D277" s="14" t="s">
        <v>1</v>
      </c>
      <c r="E277" s="15">
        <v>777</v>
      </c>
      <c r="F277" s="15">
        <v>397</v>
      </c>
      <c r="G277" s="16">
        <v>1174</v>
      </c>
      <c r="H277" s="17">
        <v>0</v>
      </c>
      <c r="I277" s="18">
        <v>0</v>
      </c>
      <c r="J277" s="18">
        <v>8</v>
      </c>
      <c r="K277" s="19">
        <v>4</v>
      </c>
      <c r="M277">
        <v>4</v>
      </c>
    </row>
    <row r="278" spans="1:13" ht="12.75">
      <c r="A278" s="20">
        <v>3</v>
      </c>
      <c r="B278" s="20">
        <v>20</v>
      </c>
      <c r="C278" s="21" t="s">
        <v>39</v>
      </c>
      <c r="D278" s="21" t="s">
        <v>1</v>
      </c>
      <c r="E278" s="22">
        <v>1027</v>
      </c>
      <c r="F278" s="22">
        <v>678</v>
      </c>
      <c r="G278" s="23">
        <v>1705</v>
      </c>
      <c r="H278" s="20">
        <v>60</v>
      </c>
      <c r="I278" s="20">
        <v>0</v>
      </c>
      <c r="J278" s="20">
        <v>14</v>
      </c>
      <c r="K278" s="24">
        <v>5</v>
      </c>
      <c r="M278">
        <v>5</v>
      </c>
    </row>
    <row r="279" spans="1:13" ht="12.75">
      <c r="A279" s="13">
        <v>19</v>
      </c>
      <c r="B279" s="13">
        <v>20</v>
      </c>
      <c r="C279" s="14" t="s">
        <v>39</v>
      </c>
      <c r="D279" s="14" t="s">
        <v>1</v>
      </c>
      <c r="E279" s="15">
        <v>572</v>
      </c>
      <c r="F279" s="15">
        <v>590</v>
      </c>
      <c r="G279" s="16">
        <v>1162</v>
      </c>
      <c r="H279" s="17">
        <v>0</v>
      </c>
      <c r="I279" s="13">
        <v>0</v>
      </c>
      <c r="J279" s="13">
        <v>6</v>
      </c>
      <c r="K279" s="19">
        <v>6</v>
      </c>
      <c r="M279">
        <v>6</v>
      </c>
    </row>
    <row r="280" spans="1:13" ht="12.75">
      <c r="A280" s="13">
        <v>17</v>
      </c>
      <c r="B280" s="13">
        <v>20</v>
      </c>
      <c r="C280" s="14" t="s">
        <v>39</v>
      </c>
      <c r="D280" s="14" t="s">
        <v>1</v>
      </c>
      <c r="E280" s="15">
        <v>493</v>
      </c>
      <c r="F280" s="15">
        <v>518</v>
      </c>
      <c r="G280" s="16">
        <v>1011</v>
      </c>
      <c r="H280" s="17">
        <v>0</v>
      </c>
      <c r="I280" s="13">
        <v>0</v>
      </c>
      <c r="J280" s="13">
        <v>14</v>
      </c>
      <c r="K280" s="19">
        <v>7</v>
      </c>
      <c r="M280">
        <v>7</v>
      </c>
    </row>
    <row r="281" spans="1:13" ht="12.75">
      <c r="A281" s="13">
        <v>17</v>
      </c>
      <c r="B281" s="13">
        <v>20</v>
      </c>
      <c r="C281" s="14" t="s">
        <v>39</v>
      </c>
      <c r="D281" s="14" t="s">
        <v>1</v>
      </c>
      <c r="E281" s="15">
        <v>872</v>
      </c>
      <c r="F281" s="15">
        <v>312</v>
      </c>
      <c r="G281" s="16">
        <v>1184</v>
      </c>
      <c r="H281" s="17">
        <v>0</v>
      </c>
      <c r="I281" s="13">
        <v>0</v>
      </c>
      <c r="J281" s="13">
        <v>4</v>
      </c>
      <c r="K281" s="19">
        <v>8</v>
      </c>
      <c r="M281">
        <v>8</v>
      </c>
    </row>
    <row r="282" spans="1:13" ht="12.75">
      <c r="A282" s="13">
        <v>3</v>
      </c>
      <c r="B282" s="13">
        <v>20</v>
      </c>
      <c r="C282" s="14" t="s">
        <v>39</v>
      </c>
      <c r="D282" s="14" t="s">
        <v>1</v>
      </c>
      <c r="E282" s="15">
        <v>1352</v>
      </c>
      <c r="F282" s="15">
        <v>746</v>
      </c>
      <c r="G282" s="16">
        <v>2098</v>
      </c>
      <c r="H282" s="17">
        <v>65</v>
      </c>
      <c r="I282" s="13">
        <v>15</v>
      </c>
      <c r="J282" s="13">
        <v>0</v>
      </c>
      <c r="K282" s="19">
        <v>9</v>
      </c>
      <c r="M282">
        <v>9</v>
      </c>
    </row>
    <row r="283" spans="1:13" ht="12.75">
      <c r="A283" s="13">
        <v>3</v>
      </c>
      <c r="B283" s="13">
        <v>20</v>
      </c>
      <c r="C283" s="14" t="s">
        <v>39</v>
      </c>
      <c r="D283" s="14" t="s">
        <v>1</v>
      </c>
      <c r="E283" s="15">
        <v>964</v>
      </c>
      <c r="F283" s="15">
        <v>797</v>
      </c>
      <c r="G283" s="16">
        <v>1761</v>
      </c>
      <c r="H283" s="17">
        <v>75</v>
      </c>
      <c r="I283" s="13">
        <v>0</v>
      </c>
      <c r="J283" s="13">
        <v>0</v>
      </c>
      <c r="K283" s="19">
        <v>10</v>
      </c>
      <c r="M283">
        <v>10</v>
      </c>
    </row>
    <row r="284" spans="1:13" ht="12.75">
      <c r="A284" s="13">
        <v>13</v>
      </c>
      <c r="B284" s="13">
        <v>20</v>
      </c>
      <c r="C284" s="14" t="s">
        <v>39</v>
      </c>
      <c r="D284" s="14" t="s">
        <v>1</v>
      </c>
      <c r="E284" s="15">
        <v>813</v>
      </c>
      <c r="F284" s="15">
        <v>608</v>
      </c>
      <c r="G284" s="16">
        <v>1421</v>
      </c>
      <c r="H284" s="17">
        <v>0</v>
      </c>
      <c r="I284" s="13">
        <v>0</v>
      </c>
      <c r="J284" s="13">
        <v>10</v>
      </c>
      <c r="K284" s="19">
        <v>11</v>
      </c>
      <c r="M284">
        <v>11</v>
      </c>
    </row>
    <row r="285" spans="1:13" ht="12.75">
      <c r="A285" s="13">
        <v>10</v>
      </c>
      <c r="B285" s="13">
        <v>20</v>
      </c>
      <c r="C285" s="14" t="s">
        <v>39</v>
      </c>
      <c r="D285" s="14" t="s">
        <v>1</v>
      </c>
      <c r="E285" s="15">
        <v>997</v>
      </c>
      <c r="F285" s="15">
        <v>515</v>
      </c>
      <c r="G285" s="16">
        <v>1512</v>
      </c>
      <c r="H285" s="17">
        <v>0</v>
      </c>
      <c r="I285" s="18">
        <v>0</v>
      </c>
      <c r="J285" s="18">
        <v>8</v>
      </c>
      <c r="K285" s="19">
        <v>12</v>
      </c>
      <c r="M285">
        <v>12</v>
      </c>
    </row>
    <row r="286" spans="1:13" ht="12.75">
      <c r="A286" s="13">
        <v>7</v>
      </c>
      <c r="B286" s="13">
        <v>20</v>
      </c>
      <c r="C286" s="14" t="s">
        <v>39</v>
      </c>
      <c r="D286" s="14" t="s">
        <v>1</v>
      </c>
      <c r="E286" s="15">
        <v>1060</v>
      </c>
      <c r="F286" s="15">
        <v>533</v>
      </c>
      <c r="G286" s="16">
        <v>1593</v>
      </c>
      <c r="H286" s="17">
        <v>0</v>
      </c>
      <c r="I286" s="13">
        <v>9</v>
      </c>
      <c r="J286" s="13">
        <v>4</v>
      </c>
      <c r="K286" s="19">
        <v>13</v>
      </c>
      <c r="M286">
        <v>13</v>
      </c>
    </row>
    <row r="287" spans="1:13" ht="12.75">
      <c r="A287" s="13">
        <v>14</v>
      </c>
      <c r="B287" s="13">
        <v>20</v>
      </c>
      <c r="C287" s="14" t="s">
        <v>39</v>
      </c>
      <c r="D287" s="14" t="s">
        <v>1</v>
      </c>
      <c r="E287" s="15">
        <v>686</v>
      </c>
      <c r="F287" s="15">
        <v>620</v>
      </c>
      <c r="G287" s="16">
        <v>1306</v>
      </c>
      <c r="H287" s="17">
        <v>0</v>
      </c>
      <c r="I287" s="13">
        <v>0</v>
      </c>
      <c r="J287" s="13">
        <v>6</v>
      </c>
      <c r="K287" s="19">
        <v>14</v>
      </c>
      <c r="M287">
        <v>14</v>
      </c>
    </row>
    <row r="288" spans="1:13" ht="12.75">
      <c r="A288" s="13">
        <v>3</v>
      </c>
      <c r="B288" s="13">
        <v>20</v>
      </c>
      <c r="C288" s="14" t="s">
        <v>39</v>
      </c>
      <c r="D288" s="14" t="s">
        <v>1</v>
      </c>
      <c r="E288" s="15">
        <v>989</v>
      </c>
      <c r="F288" s="15">
        <v>1033</v>
      </c>
      <c r="G288" s="16">
        <v>2022</v>
      </c>
      <c r="H288" s="17">
        <v>65</v>
      </c>
      <c r="I288" s="13">
        <v>10</v>
      </c>
      <c r="J288" s="13">
        <v>2</v>
      </c>
      <c r="K288" s="19">
        <v>15</v>
      </c>
      <c r="M288">
        <v>15</v>
      </c>
    </row>
    <row r="289" spans="1:13" ht="12.75">
      <c r="A289" s="13">
        <v>19</v>
      </c>
      <c r="B289" s="13">
        <v>20</v>
      </c>
      <c r="C289" s="14" t="s">
        <v>39</v>
      </c>
      <c r="D289" s="14" t="s">
        <v>1</v>
      </c>
      <c r="E289" s="15">
        <v>743</v>
      </c>
      <c r="F289" s="15">
        <v>274</v>
      </c>
      <c r="G289" s="16">
        <v>1017</v>
      </c>
      <c r="H289" s="17">
        <v>0</v>
      </c>
      <c r="I289" s="13">
        <v>0</v>
      </c>
      <c r="J289" s="13">
        <v>8</v>
      </c>
      <c r="K289" s="19">
        <v>16</v>
      </c>
      <c r="M289">
        <v>16</v>
      </c>
    </row>
    <row r="290" spans="1:13" ht="12.75">
      <c r="A290" s="13">
        <v>10</v>
      </c>
      <c r="B290" s="13">
        <v>20</v>
      </c>
      <c r="C290" s="14" t="s">
        <v>39</v>
      </c>
      <c r="D290" s="14" t="s">
        <v>1</v>
      </c>
      <c r="E290" s="15">
        <v>942</v>
      </c>
      <c r="F290" s="15">
        <v>413</v>
      </c>
      <c r="G290" s="16">
        <v>1355</v>
      </c>
      <c r="H290" s="17">
        <v>0</v>
      </c>
      <c r="I290" s="18">
        <v>0</v>
      </c>
      <c r="J290" s="18">
        <v>4</v>
      </c>
      <c r="K290" s="19">
        <v>17</v>
      </c>
      <c r="M290">
        <v>17</v>
      </c>
    </row>
    <row r="291" spans="1:13" ht="12.75">
      <c r="A291" s="13">
        <v>9</v>
      </c>
      <c r="B291" s="13">
        <v>20</v>
      </c>
      <c r="C291" s="14" t="s">
        <v>39</v>
      </c>
      <c r="D291" s="14" t="s">
        <v>1</v>
      </c>
      <c r="E291" s="15">
        <v>820</v>
      </c>
      <c r="F291" s="15">
        <v>626</v>
      </c>
      <c r="G291" s="16">
        <v>1446</v>
      </c>
      <c r="H291" s="17">
        <v>0</v>
      </c>
      <c r="I291" s="13">
        <v>0</v>
      </c>
      <c r="J291" s="13">
        <v>10</v>
      </c>
      <c r="K291" s="19">
        <v>18</v>
      </c>
      <c r="M291">
        <v>18</v>
      </c>
    </row>
    <row r="292" spans="1:13" ht="12.75">
      <c r="A292" s="13">
        <v>17</v>
      </c>
      <c r="B292" s="13">
        <v>20</v>
      </c>
      <c r="C292" s="14" t="s">
        <v>39</v>
      </c>
      <c r="D292" s="14" t="s">
        <v>1</v>
      </c>
      <c r="E292" s="15">
        <v>231</v>
      </c>
      <c r="F292" s="15">
        <v>1031</v>
      </c>
      <c r="G292" s="16">
        <v>1262</v>
      </c>
      <c r="H292" s="17">
        <v>0</v>
      </c>
      <c r="I292" s="13">
        <v>0</v>
      </c>
      <c r="J292" s="13">
        <v>6</v>
      </c>
      <c r="K292" s="19">
        <v>19</v>
      </c>
      <c r="M292">
        <v>19</v>
      </c>
    </row>
    <row r="293" spans="1:13" ht="12.75">
      <c r="A293" s="13">
        <v>22</v>
      </c>
      <c r="B293" s="13">
        <v>20</v>
      </c>
      <c r="C293" s="14" t="s">
        <v>39</v>
      </c>
      <c r="D293" s="14" t="s">
        <v>1</v>
      </c>
      <c r="E293" s="15">
        <v>628</v>
      </c>
      <c r="F293" s="15">
        <v>486</v>
      </c>
      <c r="G293" s="16">
        <v>1114</v>
      </c>
      <c r="H293" s="17">
        <v>0</v>
      </c>
      <c r="I293" s="13">
        <v>0</v>
      </c>
      <c r="J293" s="13">
        <v>6</v>
      </c>
      <c r="K293" s="19">
        <v>20</v>
      </c>
      <c r="M293">
        <v>20</v>
      </c>
    </row>
    <row r="294" spans="1:13" ht="12.75">
      <c r="A294" s="13">
        <v>9</v>
      </c>
      <c r="B294" s="13">
        <v>20</v>
      </c>
      <c r="C294" s="14" t="s">
        <v>39</v>
      </c>
      <c r="D294" s="14" t="s">
        <v>1</v>
      </c>
      <c r="E294" s="15">
        <v>912</v>
      </c>
      <c r="F294" s="15">
        <v>615</v>
      </c>
      <c r="G294" s="16">
        <v>1527</v>
      </c>
      <c r="H294" s="17">
        <v>0</v>
      </c>
      <c r="I294" s="13">
        <v>0</v>
      </c>
      <c r="J294" s="13">
        <v>6</v>
      </c>
      <c r="K294" s="19">
        <v>21</v>
      </c>
      <c r="M294">
        <v>21</v>
      </c>
    </row>
    <row r="295" spans="1:13" ht="12.75">
      <c r="A295" s="13">
        <v>22</v>
      </c>
      <c r="B295" s="13">
        <v>20</v>
      </c>
      <c r="C295" s="14" t="s">
        <v>39</v>
      </c>
      <c r="D295" s="14" t="s">
        <v>1</v>
      </c>
      <c r="E295" s="15">
        <v>571</v>
      </c>
      <c r="F295" s="15">
        <v>356</v>
      </c>
      <c r="G295" s="16">
        <v>927</v>
      </c>
      <c r="H295" s="17">
        <v>0</v>
      </c>
      <c r="I295" s="13">
        <v>0</v>
      </c>
      <c r="J295" s="13">
        <v>6</v>
      </c>
      <c r="K295" s="19">
        <v>22</v>
      </c>
      <c r="M295">
        <v>22</v>
      </c>
    </row>
    <row r="296" spans="1:13" ht="12.75">
      <c r="A296" s="13">
        <v>2</v>
      </c>
      <c r="B296" s="13">
        <v>20</v>
      </c>
      <c r="C296" s="14" t="s">
        <v>39</v>
      </c>
      <c r="D296" s="14" t="s">
        <v>1</v>
      </c>
      <c r="E296" s="15">
        <v>1128</v>
      </c>
      <c r="F296" s="15">
        <v>1023</v>
      </c>
      <c r="G296" s="16">
        <v>2151</v>
      </c>
      <c r="H296" s="17">
        <v>75</v>
      </c>
      <c r="I296" s="13">
        <v>12</v>
      </c>
      <c r="J296" s="13">
        <v>6</v>
      </c>
      <c r="K296" s="19">
        <v>23</v>
      </c>
      <c r="M296">
        <v>23</v>
      </c>
    </row>
    <row r="297" spans="1:13" ht="12.75">
      <c r="A297" s="13">
        <v>4</v>
      </c>
      <c r="B297" s="13">
        <v>20</v>
      </c>
      <c r="C297" s="14" t="s">
        <v>39</v>
      </c>
      <c r="D297" s="14" t="s">
        <v>1</v>
      </c>
      <c r="E297" s="15">
        <v>542</v>
      </c>
      <c r="F297" s="15">
        <v>1319</v>
      </c>
      <c r="G297" s="16">
        <v>1861</v>
      </c>
      <c r="H297" s="17">
        <v>60</v>
      </c>
      <c r="I297" s="13">
        <v>15</v>
      </c>
      <c r="J297" s="13">
        <v>2</v>
      </c>
      <c r="K297" s="19">
        <v>24</v>
      </c>
      <c r="M297">
        <v>24</v>
      </c>
    </row>
    <row r="298" spans="1:13" ht="12.75">
      <c r="A298" s="13">
        <v>19</v>
      </c>
      <c r="B298" s="13">
        <v>20</v>
      </c>
      <c r="C298" s="14" t="s">
        <v>39</v>
      </c>
      <c r="D298" s="14" t="s">
        <v>1</v>
      </c>
      <c r="E298" s="15">
        <v>524</v>
      </c>
      <c r="F298" s="15">
        <v>638</v>
      </c>
      <c r="G298" s="16">
        <v>1162</v>
      </c>
      <c r="H298" s="17">
        <v>0</v>
      </c>
      <c r="I298" s="13">
        <v>0</v>
      </c>
      <c r="J298" s="13">
        <v>14</v>
      </c>
      <c r="K298" s="19">
        <v>25</v>
      </c>
      <c r="M298">
        <v>25</v>
      </c>
    </row>
    <row r="299" spans="1:13" ht="12.75">
      <c r="A299" s="13">
        <v>19</v>
      </c>
      <c r="B299" s="13">
        <v>20</v>
      </c>
      <c r="C299" s="14" t="s">
        <v>39</v>
      </c>
      <c r="D299" s="14" t="s">
        <v>1</v>
      </c>
      <c r="E299" s="15">
        <v>829</v>
      </c>
      <c r="F299" s="15">
        <v>285</v>
      </c>
      <c r="G299" s="16">
        <v>1114</v>
      </c>
      <c r="H299" s="17">
        <v>0</v>
      </c>
      <c r="I299" s="13">
        <v>0</v>
      </c>
      <c r="J299" s="13">
        <v>12</v>
      </c>
      <c r="K299" s="19">
        <v>26</v>
      </c>
      <c r="M299">
        <v>26</v>
      </c>
    </row>
    <row r="300" spans="1:13" ht="12.75">
      <c r="A300" s="13">
        <v>16</v>
      </c>
      <c r="B300" s="13">
        <v>20</v>
      </c>
      <c r="C300" s="14" t="s">
        <v>39</v>
      </c>
      <c r="D300" s="14" t="s">
        <v>1</v>
      </c>
      <c r="E300" s="15">
        <v>888</v>
      </c>
      <c r="F300" s="15">
        <v>361</v>
      </c>
      <c r="G300" s="16">
        <v>1249</v>
      </c>
      <c r="H300" s="15">
        <v>0</v>
      </c>
      <c r="I300" s="18">
        <v>0</v>
      </c>
      <c r="J300" s="18">
        <v>6</v>
      </c>
      <c r="K300" s="19">
        <v>27</v>
      </c>
      <c r="M300">
        <v>27</v>
      </c>
    </row>
    <row r="301" spans="1:13" ht="12.75">
      <c r="A301" s="13">
        <v>14</v>
      </c>
      <c r="B301" s="13">
        <v>20</v>
      </c>
      <c r="C301" s="14" t="s">
        <v>39</v>
      </c>
      <c r="D301" s="14" t="s">
        <v>1</v>
      </c>
      <c r="E301" s="15">
        <v>519</v>
      </c>
      <c r="F301" s="15">
        <v>843</v>
      </c>
      <c r="G301" s="16">
        <f>SUM(E301:F301)</f>
        <v>1362</v>
      </c>
      <c r="H301" s="17">
        <v>0</v>
      </c>
      <c r="I301" s="13">
        <v>0</v>
      </c>
      <c r="J301" s="13">
        <v>8</v>
      </c>
      <c r="K301" s="19">
        <v>28</v>
      </c>
      <c r="M301">
        <v>28</v>
      </c>
    </row>
    <row r="302" spans="1:13" ht="12.75">
      <c r="A302" s="13">
        <v>18</v>
      </c>
      <c r="B302" s="13">
        <v>20</v>
      </c>
      <c r="C302" s="14" t="s">
        <v>39</v>
      </c>
      <c r="D302" s="14" t="s">
        <v>1</v>
      </c>
      <c r="E302" s="15">
        <v>537</v>
      </c>
      <c r="F302" s="15">
        <v>770</v>
      </c>
      <c r="G302" s="16">
        <f>SUM(E302:F302)</f>
        <v>1307</v>
      </c>
      <c r="H302" s="17">
        <v>0</v>
      </c>
      <c r="I302" s="13">
        <v>0</v>
      </c>
      <c r="J302" s="13">
        <v>6</v>
      </c>
      <c r="K302" s="19">
        <v>29</v>
      </c>
      <c r="M302">
        <v>29</v>
      </c>
    </row>
    <row r="303" spans="1:13" ht="12.75">
      <c r="A303" s="13">
        <v>5</v>
      </c>
      <c r="B303" s="13">
        <v>20</v>
      </c>
      <c r="C303" s="14" t="s">
        <v>39</v>
      </c>
      <c r="D303" s="14" t="s">
        <v>1</v>
      </c>
      <c r="E303" s="15">
        <v>759</v>
      </c>
      <c r="F303" s="15">
        <v>1061</v>
      </c>
      <c r="G303" s="16">
        <v>1820</v>
      </c>
      <c r="H303" s="17">
        <v>60</v>
      </c>
      <c r="I303" s="13">
        <v>0</v>
      </c>
      <c r="J303" s="13">
        <v>6</v>
      </c>
      <c r="K303" s="19">
        <v>30</v>
      </c>
      <c r="M303">
        <v>30</v>
      </c>
    </row>
    <row r="304" spans="2:10" ht="15.75">
      <c r="B304" s="3"/>
      <c r="D304" s="26" t="s">
        <v>13</v>
      </c>
      <c r="E304" s="27">
        <v>30</v>
      </c>
      <c r="F304" s="28"/>
      <c r="G304" s="29">
        <f>SUM(G274:G303)</f>
        <v>42710</v>
      </c>
      <c r="H304" s="30">
        <f>SUM(H274:H303)</f>
        <v>515</v>
      </c>
      <c r="I304" s="30">
        <f>SUM(I274:I303)</f>
        <v>69</v>
      </c>
      <c r="J304" s="30">
        <f>SUM(J274:J303)</f>
        <v>204</v>
      </c>
    </row>
    <row r="305" spans="7:10" ht="12.75">
      <c r="G305" s="4" t="s">
        <v>14</v>
      </c>
      <c r="H305" s="3" t="s">
        <v>9</v>
      </c>
      <c r="I305" s="3" t="s">
        <v>10</v>
      </c>
      <c r="J305" s="3" t="s">
        <v>11</v>
      </c>
    </row>
    <row r="306" spans="2:11" ht="12.75">
      <c r="B306"/>
      <c r="C306"/>
      <c r="D306" s="31" t="s">
        <v>15</v>
      </c>
      <c r="E306" s="32">
        <v>200</v>
      </c>
      <c r="F306" s="1"/>
      <c r="G306" s="33"/>
      <c r="H306" s="313" t="s">
        <v>16</v>
      </c>
      <c r="I306" s="313"/>
      <c r="J306" s="313"/>
      <c r="K306" s="35">
        <f>J304/30</f>
        <v>6.8</v>
      </c>
    </row>
    <row r="307" spans="2:11" ht="12.75">
      <c r="B307"/>
      <c r="C307" s="36" t="s">
        <v>17</v>
      </c>
      <c r="D307"/>
      <c r="E307" s="1"/>
      <c r="F307" s="1"/>
      <c r="G307" s="4" t="s">
        <v>18</v>
      </c>
      <c r="H307" s="1"/>
      <c r="I307" s="1"/>
      <c r="J307" s="1"/>
      <c r="K307" s="28"/>
    </row>
    <row r="308" spans="2:11" ht="15.75">
      <c r="B308" s="32">
        <v>0</v>
      </c>
      <c r="C308" s="37" t="s">
        <v>19</v>
      </c>
      <c r="D308" s="31" t="s">
        <v>20</v>
      </c>
      <c r="E308" s="38">
        <f>B316</f>
        <v>8</v>
      </c>
      <c r="F308" s="1"/>
      <c r="G308" s="39">
        <f>G304/30</f>
        <v>1423.6666666666667</v>
      </c>
      <c r="H308" s="1"/>
      <c r="I308" s="1"/>
      <c r="J308" s="1"/>
      <c r="K308" s="28"/>
    </row>
    <row r="309" spans="2:11" ht="15">
      <c r="B309" s="32">
        <v>1</v>
      </c>
      <c r="C309" s="37" t="s">
        <v>21</v>
      </c>
      <c r="D309" s="4" t="s">
        <v>22</v>
      </c>
      <c r="E309" s="40">
        <v>2151</v>
      </c>
      <c r="F309" s="1" t="s">
        <v>14</v>
      </c>
      <c r="G309" s="33"/>
      <c r="H309" s="1"/>
      <c r="I309" s="1"/>
      <c r="J309" s="1"/>
      <c r="K309" s="28"/>
    </row>
    <row r="310" spans="2:11" ht="18">
      <c r="B310" s="32">
        <v>5</v>
      </c>
      <c r="C310" s="37" t="s">
        <v>23</v>
      </c>
      <c r="D310" s="4" t="s">
        <v>24</v>
      </c>
      <c r="E310" s="41">
        <v>927</v>
      </c>
      <c r="F310" s="34" t="s">
        <v>25</v>
      </c>
      <c r="G310" s="42"/>
      <c r="H310" s="43"/>
      <c r="I310" s="43"/>
      <c r="J310" s="43"/>
      <c r="K310" s="28"/>
    </row>
    <row r="311" spans="2:11" ht="12.75">
      <c r="B311" s="32">
        <v>1</v>
      </c>
      <c r="C311" s="37" t="s">
        <v>26</v>
      </c>
      <c r="D311"/>
      <c r="E311" s="1"/>
      <c r="F311" s="1"/>
      <c r="G311" s="33"/>
      <c r="H311" s="1"/>
      <c r="I311" s="1"/>
      <c r="J311" s="1"/>
      <c r="K311" s="28"/>
    </row>
    <row r="312" spans="2:3" ht="12.75">
      <c r="B312" s="32">
        <v>1</v>
      </c>
      <c r="C312" s="37" t="s">
        <v>27</v>
      </c>
    </row>
    <row r="313" spans="2:3" ht="12.75">
      <c r="B313" s="32">
        <v>0</v>
      </c>
      <c r="C313" s="37" t="s">
        <v>28</v>
      </c>
    </row>
    <row r="314" spans="2:3" ht="12.75">
      <c r="B314" s="32">
        <v>0</v>
      </c>
      <c r="C314" s="37" t="s">
        <v>33</v>
      </c>
    </row>
    <row r="315" spans="2:3" ht="12.75">
      <c r="B315" s="32">
        <v>0</v>
      </c>
      <c r="C315" s="37" t="s">
        <v>29</v>
      </c>
    </row>
    <row r="316" ht="15.75">
      <c r="B316" s="38">
        <f>SUM(B308:B315)</f>
        <v>8</v>
      </c>
    </row>
    <row r="317" spans="1:11" ht="26.25">
      <c r="A317" s="6">
        <v>8</v>
      </c>
      <c r="B317" s="7"/>
      <c r="C317" s="311" t="s">
        <v>40</v>
      </c>
      <c r="D317" s="311"/>
      <c r="E317" s="312" t="s">
        <v>1</v>
      </c>
      <c r="F317" s="312"/>
      <c r="G317" s="312"/>
      <c r="H317" s="312"/>
      <c r="I317" s="312"/>
      <c r="J317" s="312"/>
      <c r="K317" s="312"/>
    </row>
    <row r="318" spans="1:11" ht="12.75">
      <c r="A318" s="8" t="s">
        <v>2</v>
      </c>
      <c r="B318" s="9" t="s">
        <v>3</v>
      </c>
      <c r="C318" s="10" t="s">
        <v>4</v>
      </c>
      <c r="D318" s="10" t="s">
        <v>5</v>
      </c>
      <c r="E318" s="9" t="s">
        <v>6</v>
      </c>
      <c r="F318" s="9" t="s">
        <v>7</v>
      </c>
      <c r="G318" s="11" t="s">
        <v>8</v>
      </c>
      <c r="H318" s="9" t="s">
        <v>9</v>
      </c>
      <c r="I318" s="9" t="s">
        <v>10</v>
      </c>
      <c r="J318" s="9" t="s">
        <v>11</v>
      </c>
      <c r="K318" s="51" t="s">
        <v>12</v>
      </c>
    </row>
    <row r="319" spans="1:11" ht="12.75">
      <c r="A319" s="13">
        <v>15</v>
      </c>
      <c r="B319" s="13">
        <v>20</v>
      </c>
      <c r="C319" s="14" t="s">
        <v>40</v>
      </c>
      <c r="D319" s="14" t="s">
        <v>1</v>
      </c>
      <c r="E319" s="15">
        <v>528</v>
      </c>
      <c r="F319" s="15">
        <v>667</v>
      </c>
      <c r="G319" s="16">
        <f>E319+F319</f>
        <v>1195</v>
      </c>
      <c r="H319" s="17">
        <v>0</v>
      </c>
      <c r="I319" s="13">
        <v>0</v>
      </c>
      <c r="J319" s="13">
        <v>2</v>
      </c>
      <c r="K319" s="19">
        <v>1</v>
      </c>
    </row>
    <row r="320" spans="1:11" ht="12.75">
      <c r="A320" s="13">
        <v>14</v>
      </c>
      <c r="B320" s="13">
        <v>20</v>
      </c>
      <c r="C320" s="14" t="s">
        <v>40</v>
      </c>
      <c r="D320" s="14" t="s">
        <v>1</v>
      </c>
      <c r="E320" s="15">
        <v>462</v>
      </c>
      <c r="F320" s="15">
        <v>827</v>
      </c>
      <c r="G320" s="16">
        <v>1289</v>
      </c>
      <c r="H320" s="17">
        <v>0</v>
      </c>
      <c r="I320" s="13">
        <v>0</v>
      </c>
      <c r="J320" s="13">
        <v>0</v>
      </c>
      <c r="K320" s="19">
        <v>2</v>
      </c>
    </row>
    <row r="321" spans="1:11" ht="12.75">
      <c r="A321" s="13"/>
      <c r="B321" s="13"/>
      <c r="C321" s="14" t="s">
        <v>40</v>
      </c>
      <c r="D321" s="14" t="s">
        <v>1</v>
      </c>
      <c r="E321" s="15"/>
      <c r="F321" s="15"/>
      <c r="G321" s="16">
        <v>1000</v>
      </c>
      <c r="H321" s="17"/>
      <c r="I321" s="13"/>
      <c r="J321" s="13">
        <v>10</v>
      </c>
      <c r="K321" s="19">
        <v>3</v>
      </c>
    </row>
    <row r="322" spans="1:11" ht="12.75">
      <c r="A322" s="13">
        <v>1</v>
      </c>
      <c r="B322" s="13">
        <v>20</v>
      </c>
      <c r="C322" s="14" t="s">
        <v>40</v>
      </c>
      <c r="D322" s="14" t="s">
        <v>1</v>
      </c>
      <c r="E322" s="15">
        <v>738</v>
      </c>
      <c r="F322" s="15">
        <v>1133</v>
      </c>
      <c r="G322" s="16">
        <v>1871</v>
      </c>
      <c r="H322" s="17">
        <v>85</v>
      </c>
      <c r="I322" s="13">
        <v>10</v>
      </c>
      <c r="J322" s="13">
        <v>2</v>
      </c>
      <c r="K322" s="19">
        <v>4</v>
      </c>
    </row>
    <row r="323" spans="1:11" ht="12.75">
      <c r="A323" s="20">
        <v>15</v>
      </c>
      <c r="B323" s="20">
        <v>20</v>
      </c>
      <c r="C323" s="21" t="s">
        <v>40</v>
      </c>
      <c r="D323" s="21" t="s">
        <v>1</v>
      </c>
      <c r="E323" s="22">
        <v>526</v>
      </c>
      <c r="F323" s="22">
        <v>682</v>
      </c>
      <c r="G323" s="23">
        <v>1208</v>
      </c>
      <c r="H323" s="20">
        <v>0</v>
      </c>
      <c r="I323" s="20">
        <v>0</v>
      </c>
      <c r="J323" s="20">
        <v>6</v>
      </c>
      <c r="K323" s="24">
        <v>5</v>
      </c>
    </row>
    <row r="324" spans="1:11" ht="12.75">
      <c r="A324" s="13">
        <v>10</v>
      </c>
      <c r="B324" s="13">
        <v>20</v>
      </c>
      <c r="C324" s="14" t="s">
        <v>40</v>
      </c>
      <c r="D324" s="14" t="s">
        <v>1</v>
      </c>
      <c r="E324" s="15">
        <v>859</v>
      </c>
      <c r="F324" s="15">
        <v>693</v>
      </c>
      <c r="G324" s="16">
        <v>1552</v>
      </c>
      <c r="H324" s="17">
        <v>0</v>
      </c>
      <c r="I324" s="18">
        <v>0</v>
      </c>
      <c r="J324" s="18">
        <v>12</v>
      </c>
      <c r="K324" s="19">
        <v>6</v>
      </c>
    </row>
    <row r="325" spans="1:11" ht="12.75">
      <c r="A325" s="13">
        <v>5</v>
      </c>
      <c r="B325" s="13">
        <v>20</v>
      </c>
      <c r="C325" s="14" t="s">
        <v>40</v>
      </c>
      <c r="D325" s="14" t="s">
        <v>1</v>
      </c>
      <c r="E325" s="15">
        <v>875</v>
      </c>
      <c r="F325" s="15">
        <v>960</v>
      </c>
      <c r="G325" s="16">
        <v>1835</v>
      </c>
      <c r="H325" s="17">
        <v>55</v>
      </c>
      <c r="I325" s="13">
        <v>0</v>
      </c>
      <c r="J325" s="13">
        <v>4</v>
      </c>
      <c r="K325" s="19">
        <v>7</v>
      </c>
    </row>
    <row r="326" spans="1:11" ht="12.75">
      <c r="A326" s="13">
        <v>10</v>
      </c>
      <c r="B326" s="13">
        <v>20</v>
      </c>
      <c r="C326" s="14" t="s">
        <v>40</v>
      </c>
      <c r="D326" s="14" t="s">
        <v>1</v>
      </c>
      <c r="E326" s="15">
        <v>744</v>
      </c>
      <c r="F326" s="15">
        <v>803</v>
      </c>
      <c r="G326" s="16">
        <v>1547</v>
      </c>
      <c r="H326" s="17">
        <v>0</v>
      </c>
      <c r="I326" s="18">
        <v>0</v>
      </c>
      <c r="J326" s="18">
        <v>4</v>
      </c>
      <c r="K326" s="19">
        <v>8</v>
      </c>
    </row>
    <row r="327" spans="1:11" ht="12.75">
      <c r="A327" s="13">
        <v>13</v>
      </c>
      <c r="B327" s="13">
        <v>20</v>
      </c>
      <c r="C327" s="14" t="s">
        <v>40</v>
      </c>
      <c r="D327" s="14" t="s">
        <v>1</v>
      </c>
      <c r="E327" s="15">
        <v>734</v>
      </c>
      <c r="F327" s="15">
        <v>614</v>
      </c>
      <c r="G327" s="16">
        <v>1348</v>
      </c>
      <c r="H327" s="17">
        <v>0</v>
      </c>
      <c r="I327" s="13">
        <v>0</v>
      </c>
      <c r="J327" s="13">
        <v>6</v>
      </c>
      <c r="K327" s="19">
        <v>9</v>
      </c>
    </row>
    <row r="328" spans="1:11" ht="12.75">
      <c r="A328" s="13">
        <v>17</v>
      </c>
      <c r="B328" s="13">
        <v>20</v>
      </c>
      <c r="C328" s="14" t="s">
        <v>40</v>
      </c>
      <c r="D328" s="14" t="s">
        <v>1</v>
      </c>
      <c r="E328" s="15">
        <v>737</v>
      </c>
      <c r="F328" s="15">
        <v>569</v>
      </c>
      <c r="G328" s="16">
        <v>1306</v>
      </c>
      <c r="H328" s="17">
        <v>0</v>
      </c>
      <c r="I328" s="13">
        <v>0</v>
      </c>
      <c r="J328" s="13">
        <v>2</v>
      </c>
      <c r="K328" s="19">
        <v>10</v>
      </c>
    </row>
    <row r="329" spans="1:11" ht="12.75">
      <c r="A329" s="13">
        <v>17</v>
      </c>
      <c r="B329" s="13">
        <v>20</v>
      </c>
      <c r="C329" s="14" t="s">
        <v>40</v>
      </c>
      <c r="D329" s="14" t="s">
        <v>1</v>
      </c>
      <c r="E329" s="15">
        <v>778</v>
      </c>
      <c r="F329" s="15">
        <v>506</v>
      </c>
      <c r="G329" s="16">
        <v>1284</v>
      </c>
      <c r="H329" s="17">
        <v>0</v>
      </c>
      <c r="I329" s="13">
        <v>0</v>
      </c>
      <c r="J329" s="13">
        <v>4</v>
      </c>
      <c r="K329" s="19">
        <v>11</v>
      </c>
    </row>
    <row r="330" spans="1:11" ht="12.75">
      <c r="A330" s="13">
        <v>13</v>
      </c>
      <c r="B330" s="13">
        <v>20</v>
      </c>
      <c r="C330" s="14" t="s">
        <v>40</v>
      </c>
      <c r="D330" s="14" t="s">
        <v>1</v>
      </c>
      <c r="E330" s="15">
        <v>878</v>
      </c>
      <c r="F330" s="15">
        <v>554</v>
      </c>
      <c r="G330" s="16">
        <v>1432</v>
      </c>
      <c r="H330" s="17">
        <v>0</v>
      </c>
      <c r="I330" s="13">
        <v>0</v>
      </c>
      <c r="J330" s="13">
        <v>2</v>
      </c>
      <c r="K330" s="19">
        <v>12</v>
      </c>
    </row>
    <row r="331" spans="1:11" ht="12.75">
      <c r="A331" s="13"/>
      <c r="B331" s="13"/>
      <c r="C331" s="14" t="s">
        <v>40</v>
      </c>
      <c r="D331" s="14" t="s">
        <v>1</v>
      </c>
      <c r="E331" s="15"/>
      <c r="F331" s="15"/>
      <c r="G331" s="16">
        <v>1000</v>
      </c>
      <c r="H331" s="17"/>
      <c r="I331" s="13"/>
      <c r="J331" s="13">
        <v>10</v>
      </c>
      <c r="K331" s="19">
        <v>13</v>
      </c>
    </row>
    <row r="332" spans="1:11" ht="12.75">
      <c r="A332" s="13">
        <v>15</v>
      </c>
      <c r="B332" s="13">
        <v>20</v>
      </c>
      <c r="C332" s="14" t="s">
        <v>40</v>
      </c>
      <c r="D332" s="14" t="s">
        <v>1</v>
      </c>
      <c r="E332" s="15">
        <v>571</v>
      </c>
      <c r="F332" s="15">
        <v>729</v>
      </c>
      <c r="G332" s="16">
        <v>1300</v>
      </c>
      <c r="H332" s="17">
        <v>0</v>
      </c>
      <c r="I332" s="13">
        <v>0</v>
      </c>
      <c r="J332" s="13">
        <v>6</v>
      </c>
      <c r="K332" s="19">
        <v>14</v>
      </c>
    </row>
    <row r="333" spans="1:11" ht="12.75">
      <c r="A333" s="13">
        <v>10</v>
      </c>
      <c r="B333" s="13">
        <v>20</v>
      </c>
      <c r="C333" s="14" t="s">
        <v>40</v>
      </c>
      <c r="D333" s="14" t="s">
        <v>1</v>
      </c>
      <c r="E333" s="15">
        <v>797</v>
      </c>
      <c r="F333" s="15">
        <v>844</v>
      </c>
      <c r="G333" s="16">
        <v>1641</v>
      </c>
      <c r="H333" s="17">
        <v>0</v>
      </c>
      <c r="I333" s="18">
        <v>0</v>
      </c>
      <c r="J333" s="18">
        <v>2</v>
      </c>
      <c r="K333" s="19">
        <v>15</v>
      </c>
    </row>
    <row r="334" spans="1:11" ht="12.75">
      <c r="A334" s="13">
        <v>6</v>
      </c>
      <c r="B334" s="13">
        <v>20</v>
      </c>
      <c r="C334" s="14" t="s">
        <v>40</v>
      </c>
      <c r="D334" s="14" t="s">
        <v>1</v>
      </c>
      <c r="E334" s="15">
        <v>756</v>
      </c>
      <c r="F334" s="15">
        <v>1000</v>
      </c>
      <c r="G334" s="16">
        <v>1756</v>
      </c>
      <c r="H334" s="17">
        <v>44</v>
      </c>
      <c r="I334" s="13">
        <v>0</v>
      </c>
      <c r="J334" s="13">
        <v>4</v>
      </c>
      <c r="K334" s="19">
        <v>16</v>
      </c>
    </row>
    <row r="335" spans="1:11" ht="12.75">
      <c r="A335" s="13">
        <v>4</v>
      </c>
      <c r="B335" s="13">
        <v>20</v>
      </c>
      <c r="C335" s="14" t="s">
        <v>40</v>
      </c>
      <c r="D335" s="14" t="s">
        <v>1</v>
      </c>
      <c r="E335" s="15">
        <v>546</v>
      </c>
      <c r="F335" s="15">
        <v>1110</v>
      </c>
      <c r="G335" s="16">
        <v>1656</v>
      </c>
      <c r="H335" s="17">
        <v>60</v>
      </c>
      <c r="I335" s="13">
        <v>13</v>
      </c>
      <c r="J335" s="13">
        <v>8</v>
      </c>
      <c r="K335" s="19">
        <v>17</v>
      </c>
    </row>
    <row r="336" spans="1:11" ht="12.75">
      <c r="A336" s="13">
        <v>21</v>
      </c>
      <c r="B336" s="13">
        <v>20</v>
      </c>
      <c r="C336" s="14" t="s">
        <v>40</v>
      </c>
      <c r="D336" s="14" t="s">
        <v>1</v>
      </c>
      <c r="E336" s="15">
        <v>312</v>
      </c>
      <c r="F336" s="15">
        <v>688</v>
      </c>
      <c r="G336" s="16">
        <v>1000</v>
      </c>
      <c r="H336" s="17">
        <v>0</v>
      </c>
      <c r="I336" s="13">
        <v>0</v>
      </c>
      <c r="J336" s="13">
        <v>10</v>
      </c>
      <c r="K336" s="19">
        <v>18</v>
      </c>
    </row>
    <row r="337" spans="1:11" ht="12.75">
      <c r="A337" s="13">
        <v>11</v>
      </c>
      <c r="B337" s="13">
        <v>20</v>
      </c>
      <c r="C337" s="14" t="s">
        <v>40</v>
      </c>
      <c r="D337" s="14" t="s">
        <v>1</v>
      </c>
      <c r="E337" s="15">
        <v>896</v>
      </c>
      <c r="F337" s="15">
        <v>568</v>
      </c>
      <c r="G337" s="16">
        <v>1464</v>
      </c>
      <c r="H337" s="17">
        <v>0</v>
      </c>
      <c r="I337" s="13">
        <v>0</v>
      </c>
      <c r="J337" s="13">
        <v>4</v>
      </c>
      <c r="K337" s="19">
        <v>19</v>
      </c>
    </row>
    <row r="338" spans="1:11" ht="12.75">
      <c r="A338" s="13">
        <v>4</v>
      </c>
      <c r="B338" s="13">
        <v>20</v>
      </c>
      <c r="C338" s="14" t="s">
        <v>40</v>
      </c>
      <c r="D338" s="14" t="s">
        <v>1</v>
      </c>
      <c r="E338" s="15">
        <v>1070</v>
      </c>
      <c r="F338" s="15">
        <v>892</v>
      </c>
      <c r="G338" s="16">
        <v>1962</v>
      </c>
      <c r="H338" s="17">
        <v>70</v>
      </c>
      <c r="I338" s="13">
        <v>0</v>
      </c>
      <c r="J338" s="13">
        <v>2</v>
      </c>
      <c r="K338" s="19">
        <v>20</v>
      </c>
    </row>
    <row r="339" spans="1:11" ht="12.75">
      <c r="A339" s="13">
        <v>19</v>
      </c>
      <c r="B339" s="13">
        <v>20</v>
      </c>
      <c r="C339" s="14" t="s">
        <v>40</v>
      </c>
      <c r="D339" s="14" t="s">
        <v>1</v>
      </c>
      <c r="E339" s="15">
        <v>197</v>
      </c>
      <c r="F339" s="15">
        <v>968</v>
      </c>
      <c r="G339" s="16">
        <v>1165</v>
      </c>
      <c r="H339" s="17">
        <v>0</v>
      </c>
      <c r="I339" s="13">
        <v>0</v>
      </c>
      <c r="J339" s="13">
        <v>8</v>
      </c>
      <c r="K339" s="19">
        <v>21</v>
      </c>
    </row>
    <row r="340" spans="1:11" ht="12.75">
      <c r="A340" s="13">
        <v>7</v>
      </c>
      <c r="B340" s="13">
        <v>20</v>
      </c>
      <c r="C340" s="14" t="s">
        <v>40</v>
      </c>
      <c r="D340" s="14" t="s">
        <v>1</v>
      </c>
      <c r="E340" s="15">
        <v>977</v>
      </c>
      <c r="F340" s="15">
        <v>608</v>
      </c>
      <c r="G340" s="16">
        <v>1585</v>
      </c>
      <c r="H340" s="17">
        <v>44</v>
      </c>
      <c r="I340" s="13">
        <v>0</v>
      </c>
      <c r="J340" s="13">
        <v>4</v>
      </c>
      <c r="K340" s="19">
        <v>22</v>
      </c>
    </row>
    <row r="341" spans="1:11" ht="12.75">
      <c r="A341" s="13">
        <v>24</v>
      </c>
      <c r="B341" s="13">
        <v>20</v>
      </c>
      <c r="C341" s="14" t="s">
        <v>40</v>
      </c>
      <c r="D341" s="14" t="s">
        <v>1</v>
      </c>
      <c r="E341" s="15">
        <v>434</v>
      </c>
      <c r="F341" s="15">
        <v>568</v>
      </c>
      <c r="G341" s="16">
        <v>1003</v>
      </c>
      <c r="H341" s="15">
        <v>0</v>
      </c>
      <c r="I341" s="18">
        <v>0</v>
      </c>
      <c r="J341" s="18">
        <v>4</v>
      </c>
      <c r="K341" s="19">
        <v>23</v>
      </c>
    </row>
    <row r="342" spans="1:11" ht="12.75">
      <c r="A342" s="13">
        <v>12</v>
      </c>
      <c r="B342" s="13">
        <v>20</v>
      </c>
      <c r="C342" s="14" t="s">
        <v>40</v>
      </c>
      <c r="D342" s="14" t="s">
        <v>1</v>
      </c>
      <c r="E342" s="15">
        <v>730</v>
      </c>
      <c r="F342" s="15">
        <v>773</v>
      </c>
      <c r="G342" s="16">
        <v>1503</v>
      </c>
      <c r="H342" s="17">
        <v>0</v>
      </c>
      <c r="I342" s="13">
        <v>0</v>
      </c>
      <c r="J342" s="13">
        <v>4</v>
      </c>
      <c r="K342" s="19">
        <v>24</v>
      </c>
    </row>
    <row r="343" spans="1:11" ht="12.75">
      <c r="A343" s="13">
        <v>18</v>
      </c>
      <c r="B343" s="13">
        <v>20</v>
      </c>
      <c r="C343" s="14" t="s">
        <v>40</v>
      </c>
      <c r="D343" s="14" t="s">
        <v>1</v>
      </c>
      <c r="E343" s="15">
        <v>607</v>
      </c>
      <c r="F343" s="15">
        <v>606</v>
      </c>
      <c r="G343" s="16">
        <v>1213</v>
      </c>
      <c r="H343" s="17">
        <v>0</v>
      </c>
      <c r="I343" s="13">
        <v>0</v>
      </c>
      <c r="J343" s="13">
        <v>4</v>
      </c>
      <c r="K343" s="19">
        <v>25</v>
      </c>
    </row>
    <row r="344" spans="1:11" ht="12.75">
      <c r="A344" s="13">
        <v>10</v>
      </c>
      <c r="B344" s="13">
        <v>20</v>
      </c>
      <c r="C344" s="14" t="s">
        <v>40</v>
      </c>
      <c r="D344" s="14" t="s">
        <v>1</v>
      </c>
      <c r="E344" s="15">
        <v>977</v>
      </c>
      <c r="F344" s="15">
        <v>611</v>
      </c>
      <c r="G344" s="16">
        <v>1588</v>
      </c>
      <c r="H344" s="17">
        <v>0</v>
      </c>
      <c r="I344" s="18">
        <v>0</v>
      </c>
      <c r="J344" s="18">
        <v>0</v>
      </c>
      <c r="K344" s="19">
        <v>26</v>
      </c>
    </row>
    <row r="345" spans="1:11" s="25" customFormat="1" ht="12.75">
      <c r="A345" s="13">
        <v>17</v>
      </c>
      <c r="B345" s="13">
        <v>20</v>
      </c>
      <c r="C345" s="14" t="s">
        <v>40</v>
      </c>
      <c r="D345" s="14" t="s">
        <v>1</v>
      </c>
      <c r="E345" s="15">
        <v>720</v>
      </c>
      <c r="F345" s="15">
        <v>438</v>
      </c>
      <c r="G345" s="16">
        <v>1158</v>
      </c>
      <c r="H345" s="17">
        <v>0</v>
      </c>
      <c r="I345" s="13">
        <v>0</v>
      </c>
      <c r="J345" s="13">
        <v>4</v>
      </c>
      <c r="K345" s="19">
        <v>27</v>
      </c>
    </row>
    <row r="346" spans="1:11" s="25" customFormat="1" ht="12.75">
      <c r="A346" s="13">
        <v>17</v>
      </c>
      <c r="B346" s="13">
        <v>20</v>
      </c>
      <c r="C346" s="14" t="s">
        <v>40</v>
      </c>
      <c r="D346" s="14" t="s">
        <v>1</v>
      </c>
      <c r="E346" s="15">
        <v>464</v>
      </c>
      <c r="F346" s="15">
        <v>798</v>
      </c>
      <c r="G346" s="16">
        <f>SUM(E346:F346)</f>
        <v>1262</v>
      </c>
      <c r="H346" s="17">
        <v>0</v>
      </c>
      <c r="I346" s="13">
        <v>0</v>
      </c>
      <c r="J346" s="13">
        <v>2</v>
      </c>
      <c r="K346" s="19">
        <v>28</v>
      </c>
    </row>
    <row r="347" spans="1:11" s="25" customFormat="1" ht="12.75">
      <c r="A347" s="13">
        <v>20</v>
      </c>
      <c r="B347" s="13">
        <v>20</v>
      </c>
      <c r="C347" s="14" t="s">
        <v>40</v>
      </c>
      <c r="D347" s="14" t="s">
        <v>1</v>
      </c>
      <c r="E347" s="15">
        <v>724</v>
      </c>
      <c r="F347" s="15">
        <v>544</v>
      </c>
      <c r="G347" s="16">
        <f>SUM(E347:F347)</f>
        <v>1268</v>
      </c>
      <c r="H347" s="17">
        <v>0</v>
      </c>
      <c r="I347" s="13">
        <v>0</v>
      </c>
      <c r="J347" s="13">
        <v>12</v>
      </c>
      <c r="K347" s="19">
        <v>29</v>
      </c>
    </row>
    <row r="348" spans="1:11" s="25" customFormat="1" ht="12.75">
      <c r="A348" s="13">
        <v>18</v>
      </c>
      <c r="B348" s="13">
        <v>20</v>
      </c>
      <c r="C348" s="14" t="s">
        <v>40</v>
      </c>
      <c r="D348" s="14" t="s">
        <v>1</v>
      </c>
      <c r="E348" s="15">
        <v>286</v>
      </c>
      <c r="F348" s="15">
        <v>952</v>
      </c>
      <c r="G348" s="16">
        <v>1238</v>
      </c>
      <c r="H348" s="17">
        <v>0</v>
      </c>
      <c r="I348" s="13">
        <v>0</v>
      </c>
      <c r="J348" s="13">
        <v>12</v>
      </c>
      <c r="K348" s="19">
        <v>30</v>
      </c>
    </row>
    <row r="349" spans="2:10" ht="15.75">
      <c r="B349" s="3"/>
      <c r="D349" s="26" t="s">
        <v>13</v>
      </c>
      <c r="E349" s="27">
        <v>30</v>
      </c>
      <c r="F349" s="28"/>
      <c r="G349" s="29">
        <f>SUM(G319:G348)</f>
        <v>41629</v>
      </c>
      <c r="H349" s="30">
        <f>SUM(H319:H348)</f>
        <v>358</v>
      </c>
      <c r="I349" s="30">
        <f>SUM(I319:I348)</f>
        <v>23</v>
      </c>
      <c r="J349" s="30">
        <f>SUM(J319:J348)</f>
        <v>154</v>
      </c>
    </row>
    <row r="350" spans="7:10" ht="12.75">
      <c r="G350" s="4" t="s">
        <v>14</v>
      </c>
      <c r="H350" s="3" t="s">
        <v>9</v>
      </c>
      <c r="I350" s="3" t="s">
        <v>10</v>
      </c>
      <c r="J350" s="3" t="s">
        <v>11</v>
      </c>
    </row>
    <row r="351" spans="2:11" ht="12.75">
      <c r="B351"/>
      <c r="C351"/>
      <c r="D351" s="31" t="s">
        <v>15</v>
      </c>
      <c r="E351" s="32">
        <v>190</v>
      </c>
      <c r="F351" s="1"/>
      <c r="G351" s="33"/>
      <c r="H351" s="313" t="s">
        <v>16</v>
      </c>
      <c r="I351" s="313"/>
      <c r="J351" s="313"/>
      <c r="K351" s="35">
        <f>J349/30</f>
        <v>5.133333333333334</v>
      </c>
    </row>
    <row r="352" spans="2:11" ht="12.75">
      <c r="B352"/>
      <c r="C352" s="36" t="s">
        <v>17</v>
      </c>
      <c r="D352"/>
      <c r="E352" s="1"/>
      <c r="F352" s="1"/>
      <c r="G352" s="4" t="s">
        <v>18</v>
      </c>
      <c r="H352" s="1"/>
      <c r="I352" s="1"/>
      <c r="J352" s="1"/>
      <c r="K352" s="28"/>
    </row>
    <row r="353" spans="2:11" ht="15.75">
      <c r="B353" s="32">
        <v>1</v>
      </c>
      <c r="C353" s="37" t="s">
        <v>19</v>
      </c>
      <c r="D353" s="31" t="s">
        <v>20</v>
      </c>
      <c r="E353" s="38">
        <f>B360</f>
        <v>6</v>
      </c>
      <c r="F353" s="1"/>
      <c r="G353" s="39">
        <f>G349/30</f>
        <v>1387.6333333333334</v>
      </c>
      <c r="H353" s="1"/>
      <c r="I353" s="1"/>
      <c r="J353" s="1"/>
      <c r="K353" s="28"/>
    </row>
    <row r="354" spans="2:11" ht="15">
      <c r="B354" s="32">
        <v>0</v>
      </c>
      <c r="C354" s="37" t="s">
        <v>21</v>
      </c>
      <c r="D354" s="4" t="s">
        <v>22</v>
      </c>
      <c r="E354" s="40">
        <v>1962</v>
      </c>
      <c r="F354" s="1" t="s">
        <v>14</v>
      </c>
      <c r="G354" s="33"/>
      <c r="H354" s="1"/>
      <c r="I354" s="1"/>
      <c r="J354" s="1"/>
      <c r="K354" s="28"/>
    </row>
    <row r="355" spans="2:11" ht="18">
      <c r="B355" s="32">
        <v>0</v>
      </c>
      <c r="C355" s="37" t="s">
        <v>23</v>
      </c>
      <c r="D355" s="4" t="s">
        <v>24</v>
      </c>
      <c r="E355" s="41">
        <v>1000</v>
      </c>
      <c r="F355" s="34" t="s">
        <v>25</v>
      </c>
      <c r="G355" s="42"/>
      <c r="H355" s="43"/>
      <c r="I355" s="43"/>
      <c r="J355" s="43"/>
      <c r="K355" s="28"/>
    </row>
    <row r="356" spans="2:11" ht="12.75">
      <c r="B356" s="32">
        <v>2</v>
      </c>
      <c r="C356" s="37" t="s">
        <v>26</v>
      </c>
      <c r="D356"/>
      <c r="E356" s="1"/>
      <c r="F356" s="1"/>
      <c r="G356" s="33"/>
      <c r="H356" s="1"/>
      <c r="I356" s="1"/>
      <c r="J356" s="1"/>
      <c r="K356" s="28"/>
    </row>
    <row r="357" spans="2:3" ht="12.75">
      <c r="B357" s="32">
        <v>1</v>
      </c>
      <c r="C357" s="37" t="s">
        <v>27</v>
      </c>
    </row>
    <row r="358" spans="2:3" ht="12.75">
      <c r="B358" s="32">
        <v>1</v>
      </c>
      <c r="C358" s="37" t="s">
        <v>28</v>
      </c>
    </row>
    <row r="359" spans="2:3" ht="12.75">
      <c r="B359" s="32">
        <v>1</v>
      </c>
      <c r="C359" s="37" t="s">
        <v>33</v>
      </c>
    </row>
    <row r="360" ht="15.75">
      <c r="B360" s="38">
        <f>SUM(B353:B359)</f>
        <v>6</v>
      </c>
    </row>
    <row r="361" ht="15.75">
      <c r="B361" s="38"/>
    </row>
    <row r="362" spans="1:11" ht="26.25">
      <c r="A362" s="6">
        <v>9</v>
      </c>
      <c r="B362" s="7"/>
      <c r="C362" s="311" t="s">
        <v>41</v>
      </c>
      <c r="D362" s="311"/>
      <c r="E362" s="312" t="s">
        <v>42</v>
      </c>
      <c r="F362" s="312"/>
      <c r="G362" s="312"/>
      <c r="H362" s="312"/>
      <c r="I362" s="312"/>
      <c r="J362" s="312"/>
      <c r="K362" s="312"/>
    </row>
    <row r="363" spans="1:11" ht="12.75">
      <c r="A363" s="8" t="s">
        <v>2</v>
      </c>
      <c r="B363" s="9" t="s">
        <v>3</v>
      </c>
      <c r="C363" s="10" t="s">
        <v>4</v>
      </c>
      <c r="D363" s="10" t="s">
        <v>5</v>
      </c>
      <c r="E363" s="9" t="s">
        <v>6</v>
      </c>
      <c r="F363" s="9" t="s">
        <v>7</v>
      </c>
      <c r="G363" s="11" t="s">
        <v>8</v>
      </c>
      <c r="H363" s="9" t="s">
        <v>9</v>
      </c>
      <c r="I363" s="9" t="s">
        <v>10</v>
      </c>
      <c r="J363" s="9" t="s">
        <v>11</v>
      </c>
      <c r="K363" s="51" t="s">
        <v>12</v>
      </c>
    </row>
    <row r="364" spans="1:11" ht="12.75">
      <c r="A364" s="13">
        <v>5</v>
      </c>
      <c r="B364" s="13">
        <v>20</v>
      </c>
      <c r="C364" s="14" t="s">
        <v>41</v>
      </c>
      <c r="D364" s="14" t="s">
        <v>42</v>
      </c>
      <c r="E364" s="15">
        <v>1085</v>
      </c>
      <c r="F364" s="15">
        <v>896</v>
      </c>
      <c r="G364" s="16">
        <v>1981</v>
      </c>
      <c r="H364" s="17">
        <v>55</v>
      </c>
      <c r="I364" s="13">
        <v>0</v>
      </c>
      <c r="J364" s="13">
        <v>0</v>
      </c>
      <c r="K364" s="19">
        <v>2</v>
      </c>
    </row>
    <row r="365" spans="1:11" ht="12.75">
      <c r="A365" s="13">
        <v>3</v>
      </c>
      <c r="B365" s="13">
        <v>20</v>
      </c>
      <c r="C365" s="14" t="s">
        <v>41</v>
      </c>
      <c r="D365" s="14" t="s">
        <v>42</v>
      </c>
      <c r="E365" s="15">
        <v>1130</v>
      </c>
      <c r="F365" s="15">
        <v>796</v>
      </c>
      <c r="G365" s="16">
        <v>1926</v>
      </c>
      <c r="H365" s="17">
        <v>70</v>
      </c>
      <c r="I365" s="13">
        <v>0</v>
      </c>
      <c r="J365" s="13">
        <v>4</v>
      </c>
      <c r="K365" s="19">
        <v>8</v>
      </c>
    </row>
    <row r="366" spans="1:11" ht="12.75">
      <c r="A366" s="13">
        <v>3</v>
      </c>
      <c r="B366" s="13">
        <v>20</v>
      </c>
      <c r="C366" s="14" t="s">
        <v>41</v>
      </c>
      <c r="D366" s="14" t="s">
        <v>42</v>
      </c>
      <c r="E366" s="15">
        <v>1071</v>
      </c>
      <c r="F366" s="15">
        <v>769</v>
      </c>
      <c r="G366" s="16">
        <v>1840</v>
      </c>
      <c r="H366" s="17">
        <v>65</v>
      </c>
      <c r="I366" s="13">
        <v>11</v>
      </c>
      <c r="J366" s="13">
        <v>0</v>
      </c>
      <c r="K366" s="19">
        <v>3</v>
      </c>
    </row>
    <row r="367" spans="1:11" ht="12.75">
      <c r="A367" s="13">
        <v>5</v>
      </c>
      <c r="B367" s="13">
        <v>20</v>
      </c>
      <c r="C367" s="14" t="s">
        <v>41</v>
      </c>
      <c r="D367" s="14" t="s">
        <v>42</v>
      </c>
      <c r="E367" s="15">
        <v>1061</v>
      </c>
      <c r="F367" s="15">
        <v>670</v>
      </c>
      <c r="G367" s="16">
        <v>1731</v>
      </c>
      <c r="H367" s="17">
        <v>55</v>
      </c>
      <c r="I367" s="13">
        <v>10</v>
      </c>
      <c r="J367" s="13">
        <v>4</v>
      </c>
      <c r="K367" s="19">
        <v>11</v>
      </c>
    </row>
    <row r="368" spans="1:11" ht="12.75">
      <c r="A368" s="13">
        <v>5</v>
      </c>
      <c r="B368" s="13">
        <v>20</v>
      </c>
      <c r="C368" s="14" t="s">
        <v>41</v>
      </c>
      <c r="D368" s="14" t="s">
        <v>42</v>
      </c>
      <c r="E368" s="15">
        <v>943</v>
      </c>
      <c r="F368" s="15">
        <v>774</v>
      </c>
      <c r="G368" s="16">
        <f>E368+F368</f>
        <v>1717</v>
      </c>
      <c r="H368" s="17">
        <v>50</v>
      </c>
      <c r="I368" s="13">
        <v>0</v>
      </c>
      <c r="J368" s="13">
        <v>4</v>
      </c>
      <c r="K368" s="19">
        <v>1</v>
      </c>
    </row>
    <row r="369" spans="1:11" ht="12.75">
      <c r="A369" s="13">
        <v>10</v>
      </c>
      <c r="B369" s="13">
        <v>20</v>
      </c>
      <c r="C369" s="14" t="s">
        <v>41</v>
      </c>
      <c r="D369" s="14" t="s">
        <v>42</v>
      </c>
      <c r="E369" s="15">
        <v>574</v>
      </c>
      <c r="F369" s="15">
        <v>1072</v>
      </c>
      <c r="G369" s="16">
        <v>1646</v>
      </c>
      <c r="H369" s="17">
        <v>0</v>
      </c>
      <c r="I369" s="18">
        <v>0</v>
      </c>
      <c r="J369" s="18">
        <v>0</v>
      </c>
      <c r="K369" s="19">
        <v>27</v>
      </c>
    </row>
    <row r="370" spans="1:11" ht="12.75">
      <c r="A370" s="13">
        <v>9</v>
      </c>
      <c r="B370" s="13">
        <v>20</v>
      </c>
      <c r="C370" s="14" t="s">
        <v>41</v>
      </c>
      <c r="D370" s="14" t="s">
        <v>42</v>
      </c>
      <c r="E370" s="15">
        <v>1387</v>
      </c>
      <c r="F370" s="15">
        <v>182</v>
      </c>
      <c r="G370" s="16">
        <v>1569</v>
      </c>
      <c r="H370" s="17">
        <v>0</v>
      </c>
      <c r="I370" s="13">
        <v>10</v>
      </c>
      <c r="J370" s="13">
        <v>2</v>
      </c>
      <c r="K370" s="19">
        <v>24</v>
      </c>
    </row>
    <row r="371" spans="1:11" ht="12.75">
      <c r="A371" s="13">
        <v>9</v>
      </c>
      <c r="B371" s="13">
        <v>20</v>
      </c>
      <c r="C371" s="14" t="s">
        <v>41</v>
      </c>
      <c r="D371" s="14" t="s">
        <v>42</v>
      </c>
      <c r="E371" s="15">
        <v>475</v>
      </c>
      <c r="F371" s="15">
        <v>1078</v>
      </c>
      <c r="G371" s="16">
        <v>1553</v>
      </c>
      <c r="H371" s="17">
        <v>0</v>
      </c>
      <c r="I371" s="13">
        <v>0</v>
      </c>
      <c r="J371" s="13">
        <v>4</v>
      </c>
      <c r="K371" s="19">
        <v>6</v>
      </c>
    </row>
    <row r="372" spans="1:11" ht="12.75">
      <c r="A372" s="13">
        <v>10</v>
      </c>
      <c r="B372" s="13">
        <v>20</v>
      </c>
      <c r="C372" s="14" t="s">
        <v>41</v>
      </c>
      <c r="D372" s="14" t="s">
        <v>42</v>
      </c>
      <c r="E372" s="15">
        <v>780</v>
      </c>
      <c r="F372" s="15">
        <v>757</v>
      </c>
      <c r="G372" s="16">
        <v>1537</v>
      </c>
      <c r="H372" s="17">
        <v>0</v>
      </c>
      <c r="I372" s="13">
        <v>0</v>
      </c>
      <c r="J372" s="13">
        <v>4</v>
      </c>
      <c r="K372" s="19">
        <v>7</v>
      </c>
    </row>
    <row r="373" spans="1:11" ht="12.75">
      <c r="A373" s="13">
        <v>12</v>
      </c>
      <c r="B373" s="13">
        <v>20</v>
      </c>
      <c r="C373" s="14" t="s">
        <v>41</v>
      </c>
      <c r="D373" s="14" t="s">
        <v>42</v>
      </c>
      <c r="E373" s="15">
        <v>870</v>
      </c>
      <c r="F373" s="15">
        <v>662</v>
      </c>
      <c r="G373" s="16">
        <v>1532</v>
      </c>
      <c r="H373" s="17">
        <v>0</v>
      </c>
      <c r="I373" s="13">
        <v>0</v>
      </c>
      <c r="J373" s="13">
        <v>0</v>
      </c>
      <c r="K373" s="19">
        <v>26</v>
      </c>
    </row>
    <row r="374" spans="1:11" ht="12.75">
      <c r="A374" s="13">
        <v>12</v>
      </c>
      <c r="B374" s="13">
        <v>20</v>
      </c>
      <c r="C374" s="14" t="s">
        <v>41</v>
      </c>
      <c r="D374" s="14" t="s">
        <v>42</v>
      </c>
      <c r="E374" s="15">
        <v>778</v>
      </c>
      <c r="F374" s="15">
        <v>730</v>
      </c>
      <c r="G374" s="16">
        <v>1508</v>
      </c>
      <c r="H374" s="17">
        <v>0</v>
      </c>
      <c r="I374" s="13">
        <v>0</v>
      </c>
      <c r="J374" s="13">
        <v>4</v>
      </c>
      <c r="K374" s="19">
        <v>12</v>
      </c>
    </row>
    <row r="375" spans="1:11" ht="12.75">
      <c r="A375" s="13">
        <v>10</v>
      </c>
      <c r="B375" s="13">
        <v>20</v>
      </c>
      <c r="C375" s="14" t="s">
        <v>41</v>
      </c>
      <c r="D375" s="14" t="s">
        <v>42</v>
      </c>
      <c r="E375" s="15">
        <v>566</v>
      </c>
      <c r="F375" s="15">
        <v>891</v>
      </c>
      <c r="G375" s="16">
        <v>1457</v>
      </c>
      <c r="H375" s="17">
        <v>0</v>
      </c>
      <c r="I375" s="13">
        <v>0</v>
      </c>
      <c r="J375" s="13">
        <v>2</v>
      </c>
      <c r="K375" s="19">
        <v>9</v>
      </c>
    </row>
    <row r="376" spans="1:11" ht="12.75">
      <c r="A376" s="13">
        <v>12</v>
      </c>
      <c r="B376" s="13">
        <v>20</v>
      </c>
      <c r="C376" s="14" t="s">
        <v>41</v>
      </c>
      <c r="D376" s="14" t="s">
        <v>42</v>
      </c>
      <c r="E376" s="15">
        <v>734</v>
      </c>
      <c r="F376" s="15">
        <v>688</v>
      </c>
      <c r="G376" s="16">
        <v>1422</v>
      </c>
      <c r="H376" s="17">
        <v>0</v>
      </c>
      <c r="I376" s="13">
        <v>0</v>
      </c>
      <c r="J376" s="13">
        <v>4</v>
      </c>
      <c r="K376" s="19">
        <v>10</v>
      </c>
    </row>
    <row r="377" spans="1:11" ht="12.75">
      <c r="A377" s="13">
        <v>14</v>
      </c>
      <c r="B377" s="13">
        <v>20</v>
      </c>
      <c r="C377" s="14" t="s">
        <v>41</v>
      </c>
      <c r="D377" s="14" t="s">
        <v>42</v>
      </c>
      <c r="E377" s="15">
        <v>699</v>
      </c>
      <c r="F377" s="15">
        <v>680</v>
      </c>
      <c r="G377" s="16">
        <v>1379</v>
      </c>
      <c r="H377" s="17">
        <v>0</v>
      </c>
      <c r="I377" s="13">
        <v>0</v>
      </c>
      <c r="J377" s="13">
        <v>4</v>
      </c>
      <c r="K377" s="19">
        <v>25</v>
      </c>
    </row>
    <row r="378" spans="1:11" ht="12.75">
      <c r="A378" s="13">
        <v>12</v>
      </c>
      <c r="B378" s="13">
        <v>20</v>
      </c>
      <c r="C378" s="14" t="s">
        <v>41</v>
      </c>
      <c r="D378" s="14" t="s">
        <v>42</v>
      </c>
      <c r="E378" s="15">
        <v>735</v>
      </c>
      <c r="F378" s="15">
        <v>643</v>
      </c>
      <c r="G378" s="16">
        <v>1378</v>
      </c>
      <c r="H378" s="17">
        <v>0</v>
      </c>
      <c r="I378" s="18">
        <v>0</v>
      </c>
      <c r="J378" s="18">
        <v>6</v>
      </c>
      <c r="K378" s="19">
        <v>4</v>
      </c>
    </row>
    <row r="379" spans="1:11" ht="12.75">
      <c r="A379" s="13">
        <v>18</v>
      </c>
      <c r="B379" s="13">
        <v>20</v>
      </c>
      <c r="C379" s="14" t="s">
        <v>41</v>
      </c>
      <c r="D379" s="14" t="s">
        <v>42</v>
      </c>
      <c r="E379" s="15">
        <v>632</v>
      </c>
      <c r="F379" s="15">
        <v>740</v>
      </c>
      <c r="G379" s="16">
        <v>1372</v>
      </c>
      <c r="H379" s="17">
        <v>0</v>
      </c>
      <c r="I379" s="13">
        <v>0</v>
      </c>
      <c r="J379" s="13">
        <v>4</v>
      </c>
      <c r="K379" s="19">
        <v>20</v>
      </c>
    </row>
    <row r="380" spans="1:11" ht="12.75">
      <c r="A380" s="13">
        <v>13</v>
      </c>
      <c r="B380" s="13">
        <v>20</v>
      </c>
      <c r="C380" s="14" t="s">
        <v>41</v>
      </c>
      <c r="D380" s="14" t="s">
        <v>42</v>
      </c>
      <c r="E380" s="15">
        <v>832</v>
      </c>
      <c r="F380" s="15">
        <v>525</v>
      </c>
      <c r="G380" s="16">
        <f>SUM(E380:F380)</f>
        <v>1357</v>
      </c>
      <c r="H380" s="17">
        <v>0</v>
      </c>
      <c r="I380" s="13">
        <v>0</v>
      </c>
      <c r="J380" s="13">
        <v>4</v>
      </c>
      <c r="K380" s="19">
        <v>29</v>
      </c>
    </row>
    <row r="381" spans="1:11" ht="12.75">
      <c r="A381" s="13">
        <v>17</v>
      </c>
      <c r="B381" s="13">
        <v>20</v>
      </c>
      <c r="C381" s="14" t="s">
        <v>41</v>
      </c>
      <c r="D381" s="14" t="s">
        <v>42</v>
      </c>
      <c r="E381" s="15">
        <v>832</v>
      </c>
      <c r="F381" s="15">
        <v>514</v>
      </c>
      <c r="G381" s="16">
        <v>1346</v>
      </c>
      <c r="H381" s="17">
        <v>0</v>
      </c>
      <c r="I381" s="13">
        <v>0</v>
      </c>
      <c r="J381" s="13">
        <v>8</v>
      </c>
      <c r="K381" s="19">
        <v>21</v>
      </c>
    </row>
    <row r="382" spans="1:11" ht="12.75">
      <c r="A382" s="13">
        <v>12</v>
      </c>
      <c r="B382" s="13">
        <v>20</v>
      </c>
      <c r="C382" s="14" t="s">
        <v>41</v>
      </c>
      <c r="D382" s="14" t="s">
        <v>42</v>
      </c>
      <c r="E382" s="15">
        <v>754</v>
      </c>
      <c r="F382" s="15">
        <v>590</v>
      </c>
      <c r="G382" s="16">
        <v>1344</v>
      </c>
      <c r="H382" s="17">
        <v>0</v>
      </c>
      <c r="I382" s="13">
        <v>0</v>
      </c>
      <c r="J382" s="13">
        <v>2</v>
      </c>
      <c r="K382" s="19">
        <v>17</v>
      </c>
    </row>
    <row r="383" spans="1:11" ht="12.75">
      <c r="A383" s="13">
        <v>10</v>
      </c>
      <c r="B383" s="13">
        <v>20</v>
      </c>
      <c r="C383" s="14" t="s">
        <v>41</v>
      </c>
      <c r="D383" s="14" t="s">
        <v>42</v>
      </c>
      <c r="E383" s="15">
        <v>735</v>
      </c>
      <c r="F383" s="15">
        <v>604</v>
      </c>
      <c r="G383" s="16">
        <v>1339</v>
      </c>
      <c r="H383" s="17">
        <v>0</v>
      </c>
      <c r="I383" s="18">
        <v>0</v>
      </c>
      <c r="J383" s="18">
        <v>10</v>
      </c>
      <c r="K383" s="19">
        <v>18</v>
      </c>
    </row>
    <row r="384" spans="1:11" ht="12.75">
      <c r="A384" s="13">
        <v>15</v>
      </c>
      <c r="B384" s="13">
        <v>20</v>
      </c>
      <c r="C384" s="14" t="s">
        <v>41</v>
      </c>
      <c r="D384" s="14" t="s">
        <v>42</v>
      </c>
      <c r="E384" s="15">
        <v>743</v>
      </c>
      <c r="F384" s="15">
        <v>545</v>
      </c>
      <c r="G384" s="16">
        <v>1288</v>
      </c>
      <c r="H384" s="17">
        <v>0</v>
      </c>
      <c r="I384" s="13">
        <v>0</v>
      </c>
      <c r="J384" s="13">
        <v>10</v>
      </c>
      <c r="K384" s="19">
        <v>19</v>
      </c>
    </row>
    <row r="385" spans="1:11" ht="12.75">
      <c r="A385" s="20">
        <v>16</v>
      </c>
      <c r="B385" s="20">
        <v>20</v>
      </c>
      <c r="C385" s="21" t="s">
        <v>41</v>
      </c>
      <c r="D385" s="21" t="s">
        <v>42</v>
      </c>
      <c r="E385" s="22">
        <v>579</v>
      </c>
      <c r="F385" s="22">
        <v>616</v>
      </c>
      <c r="G385" s="23">
        <v>1195</v>
      </c>
      <c r="H385" s="20">
        <v>0</v>
      </c>
      <c r="I385" s="20">
        <v>0</v>
      </c>
      <c r="J385" s="20">
        <v>4</v>
      </c>
      <c r="K385" s="24">
        <v>5</v>
      </c>
    </row>
    <row r="386" spans="1:11" ht="12.75">
      <c r="A386" s="13">
        <v>19</v>
      </c>
      <c r="B386" s="13">
        <v>20</v>
      </c>
      <c r="C386" s="14" t="s">
        <v>41</v>
      </c>
      <c r="D386" s="14" t="s">
        <v>42</v>
      </c>
      <c r="E386" s="15">
        <v>483</v>
      </c>
      <c r="F386" s="15">
        <v>693</v>
      </c>
      <c r="G386" s="16">
        <v>1176</v>
      </c>
      <c r="H386" s="17">
        <v>0</v>
      </c>
      <c r="I386" s="13">
        <v>0</v>
      </c>
      <c r="J386" s="13">
        <v>8</v>
      </c>
      <c r="K386" s="19">
        <v>30</v>
      </c>
    </row>
    <row r="387" spans="1:11" ht="12.75">
      <c r="A387" s="13">
        <v>20</v>
      </c>
      <c r="B387" s="13">
        <v>20</v>
      </c>
      <c r="C387" s="14" t="s">
        <v>41</v>
      </c>
      <c r="D387" s="14" t="s">
        <v>42</v>
      </c>
      <c r="E387" s="15">
        <v>254</v>
      </c>
      <c r="F387" s="15">
        <v>862</v>
      </c>
      <c r="G387" s="16">
        <v>1116</v>
      </c>
      <c r="H387" s="17">
        <v>0</v>
      </c>
      <c r="I387" s="13">
        <v>0</v>
      </c>
      <c r="J387" s="13">
        <v>8</v>
      </c>
      <c r="K387" s="19">
        <v>14</v>
      </c>
    </row>
    <row r="388" spans="1:11" ht="12.75">
      <c r="A388" s="13">
        <v>22</v>
      </c>
      <c r="B388" s="13">
        <v>20</v>
      </c>
      <c r="C388" s="14" t="s">
        <v>41</v>
      </c>
      <c r="D388" s="14" t="s">
        <v>42</v>
      </c>
      <c r="E388" s="15">
        <v>136</v>
      </c>
      <c r="F388" s="15">
        <v>813</v>
      </c>
      <c r="G388" s="16">
        <v>949</v>
      </c>
      <c r="H388" s="17">
        <v>0</v>
      </c>
      <c r="I388" s="13">
        <v>0</v>
      </c>
      <c r="J388" s="13">
        <v>6</v>
      </c>
      <c r="K388" s="19">
        <v>15</v>
      </c>
    </row>
    <row r="389" spans="1:11" ht="12.75">
      <c r="A389" s="13">
        <v>25</v>
      </c>
      <c r="B389" s="13">
        <v>20</v>
      </c>
      <c r="C389" s="14" t="s">
        <v>41</v>
      </c>
      <c r="D389" s="14" t="s">
        <v>42</v>
      </c>
      <c r="E389" s="15">
        <v>648</v>
      </c>
      <c r="F389" s="15">
        <v>286</v>
      </c>
      <c r="G389" s="16">
        <v>934</v>
      </c>
      <c r="H389" s="15">
        <v>0</v>
      </c>
      <c r="I389" s="18">
        <v>0</v>
      </c>
      <c r="J389" s="18">
        <v>4</v>
      </c>
      <c r="K389" s="19">
        <v>23</v>
      </c>
    </row>
    <row r="390" spans="1:11" s="25" customFormat="1" ht="12.75">
      <c r="A390" s="13">
        <v>25</v>
      </c>
      <c r="B390" s="13">
        <v>20</v>
      </c>
      <c r="C390" s="14" t="s">
        <v>41</v>
      </c>
      <c r="D390" s="14" t="s">
        <v>42</v>
      </c>
      <c r="E390" s="15">
        <v>532</v>
      </c>
      <c r="F390" s="15">
        <v>389</v>
      </c>
      <c r="G390" s="16">
        <f>SUM(E390:F390)</f>
        <v>921</v>
      </c>
      <c r="H390" s="17">
        <v>0</v>
      </c>
      <c r="I390" s="13">
        <v>0</v>
      </c>
      <c r="J390" s="13">
        <v>12</v>
      </c>
      <c r="K390" s="19">
        <v>28</v>
      </c>
    </row>
    <row r="391" spans="1:11" s="25" customFormat="1" ht="12.75">
      <c r="A391" s="13">
        <v>18</v>
      </c>
      <c r="B391" s="13">
        <v>20</v>
      </c>
      <c r="C391" s="14" t="s">
        <v>41</v>
      </c>
      <c r="D391" s="14" t="s">
        <v>42</v>
      </c>
      <c r="E391" s="15">
        <v>304</v>
      </c>
      <c r="F391" s="15">
        <v>610</v>
      </c>
      <c r="G391" s="16">
        <v>914</v>
      </c>
      <c r="H391" s="17">
        <v>0</v>
      </c>
      <c r="I391" s="13">
        <v>0</v>
      </c>
      <c r="J391" s="13">
        <v>6</v>
      </c>
      <c r="K391" s="19">
        <v>13</v>
      </c>
    </row>
    <row r="392" spans="1:11" s="25" customFormat="1" ht="12.75">
      <c r="A392" s="17">
        <v>26</v>
      </c>
      <c r="B392" s="13">
        <v>20</v>
      </c>
      <c r="C392" s="14" t="s">
        <v>41</v>
      </c>
      <c r="D392" s="14" t="s">
        <v>42</v>
      </c>
      <c r="E392" s="15">
        <v>537</v>
      </c>
      <c r="F392" s="15">
        <v>194</v>
      </c>
      <c r="G392" s="16">
        <v>731</v>
      </c>
      <c r="H392" s="17">
        <v>0</v>
      </c>
      <c r="I392" s="13">
        <v>0</v>
      </c>
      <c r="J392" s="13">
        <v>10</v>
      </c>
      <c r="K392" s="19">
        <v>22</v>
      </c>
    </row>
    <row r="393" spans="1:11" s="25" customFormat="1" ht="12.75">
      <c r="A393" s="13">
        <v>21</v>
      </c>
      <c r="B393" s="13">
        <v>20</v>
      </c>
      <c r="C393" s="14" t="s">
        <v>41</v>
      </c>
      <c r="D393" s="14" t="s">
        <v>42</v>
      </c>
      <c r="E393" s="15">
        <v>82</v>
      </c>
      <c r="F393" s="15">
        <v>600</v>
      </c>
      <c r="G393" s="16">
        <v>682</v>
      </c>
      <c r="H393" s="17">
        <v>0</v>
      </c>
      <c r="I393" s="13">
        <v>0</v>
      </c>
      <c r="J393" s="13">
        <v>6</v>
      </c>
      <c r="K393" s="19">
        <v>16</v>
      </c>
    </row>
    <row r="394" spans="2:10" ht="15.75">
      <c r="B394" s="3"/>
      <c r="D394" s="26" t="s">
        <v>13</v>
      </c>
      <c r="E394" s="27">
        <v>30</v>
      </c>
      <c r="F394" s="28"/>
      <c r="G394" s="29">
        <f>SUM(G364:G393)</f>
        <v>40840</v>
      </c>
      <c r="H394" s="30">
        <f>SUM(H364:H393)</f>
        <v>295</v>
      </c>
      <c r="I394" s="30">
        <f>SUM(I364:I393)</f>
        <v>31</v>
      </c>
      <c r="J394" s="30">
        <f>SUM(J364:J393)</f>
        <v>144</v>
      </c>
    </row>
    <row r="395" spans="2:10" ht="15.75">
      <c r="B395" s="3"/>
      <c r="D395" s="46"/>
      <c r="E395" s="47"/>
      <c r="F395" s="28"/>
      <c r="G395" s="48"/>
      <c r="H395" s="314"/>
      <c r="I395" s="314"/>
      <c r="J395" s="314"/>
    </row>
    <row r="396" spans="7:10" ht="12.75">
      <c r="G396" s="4" t="s">
        <v>14</v>
      </c>
      <c r="H396" s="3" t="s">
        <v>9</v>
      </c>
      <c r="I396" s="3" t="s">
        <v>10</v>
      </c>
      <c r="J396" s="3" t="s">
        <v>11</v>
      </c>
    </row>
    <row r="397" spans="2:11" ht="12.75">
      <c r="B397"/>
      <c r="C397"/>
      <c r="D397" s="31" t="s">
        <v>15</v>
      </c>
      <c r="E397" s="32">
        <v>190</v>
      </c>
      <c r="F397" s="1"/>
      <c r="G397" s="33"/>
      <c r="H397" s="313" t="s">
        <v>16</v>
      </c>
      <c r="I397" s="313"/>
      <c r="J397" s="313"/>
      <c r="K397" s="35">
        <f>J394/30</f>
        <v>4.8</v>
      </c>
    </row>
    <row r="398" spans="2:11" ht="16.5" customHeight="1">
      <c r="B398"/>
      <c r="C398" s="36" t="s">
        <v>17</v>
      </c>
      <c r="D398"/>
      <c r="E398" s="1"/>
      <c r="F398" s="1"/>
      <c r="G398" s="4" t="s">
        <v>18</v>
      </c>
      <c r="H398" s="1"/>
      <c r="I398" s="1"/>
      <c r="J398" s="1"/>
      <c r="K398" s="28"/>
    </row>
    <row r="399" spans="2:11" ht="16.5" customHeight="1">
      <c r="B399" s="32">
        <v>0</v>
      </c>
      <c r="C399" s="37" t="s">
        <v>19</v>
      </c>
      <c r="D399" s="31" t="s">
        <v>20</v>
      </c>
      <c r="E399" s="38">
        <f>B406</f>
        <v>5</v>
      </c>
      <c r="F399" s="1"/>
      <c r="G399" s="39">
        <f>G394/30</f>
        <v>1361.3333333333333</v>
      </c>
      <c r="H399" s="1"/>
      <c r="I399" s="1"/>
      <c r="J399" s="1"/>
      <c r="K399" s="28"/>
    </row>
    <row r="400" spans="2:11" ht="16.5" customHeight="1">
      <c r="B400" s="32">
        <v>0</v>
      </c>
      <c r="C400" s="37" t="s">
        <v>21</v>
      </c>
      <c r="D400" s="4" t="s">
        <v>22</v>
      </c>
      <c r="E400" s="40">
        <v>1981</v>
      </c>
      <c r="F400" s="1" t="s">
        <v>14</v>
      </c>
      <c r="G400" s="33"/>
      <c r="H400" s="1"/>
      <c r="I400" s="1"/>
      <c r="J400" s="1"/>
      <c r="K400" s="28"/>
    </row>
    <row r="401" spans="2:11" ht="16.5" customHeight="1">
      <c r="B401" s="32">
        <v>2</v>
      </c>
      <c r="C401" s="37" t="s">
        <v>23</v>
      </c>
      <c r="D401" s="4" t="s">
        <v>24</v>
      </c>
      <c r="E401" s="41">
        <v>682</v>
      </c>
      <c r="F401" s="34" t="s">
        <v>25</v>
      </c>
      <c r="G401" s="42"/>
      <c r="H401" s="43"/>
      <c r="I401" s="43"/>
      <c r="J401" s="43"/>
      <c r="K401" s="28"/>
    </row>
    <row r="402" spans="2:11" ht="16.5" customHeight="1">
      <c r="B402" s="32">
        <v>0</v>
      </c>
      <c r="C402" s="37" t="s">
        <v>26</v>
      </c>
      <c r="D402"/>
      <c r="E402" s="1"/>
      <c r="F402" s="1"/>
      <c r="G402" s="33"/>
      <c r="H402" s="1"/>
      <c r="I402" s="1"/>
      <c r="J402" s="1"/>
      <c r="K402" s="28"/>
    </row>
    <row r="403" spans="2:3" ht="16.5" customHeight="1">
      <c r="B403" s="32">
        <v>3</v>
      </c>
      <c r="C403" s="37" t="s">
        <v>27</v>
      </c>
    </row>
    <row r="404" spans="2:3" ht="16.5" customHeight="1">
      <c r="B404" s="32">
        <v>0</v>
      </c>
      <c r="C404" s="37" t="s">
        <v>28</v>
      </c>
    </row>
    <row r="405" spans="2:3" ht="16.5" customHeight="1">
      <c r="B405" s="32">
        <v>0</v>
      </c>
      <c r="C405" s="37" t="s">
        <v>33</v>
      </c>
    </row>
    <row r="406" ht="16.5" customHeight="1">
      <c r="B406" s="38">
        <f>SUM(B399:B405)</f>
        <v>5</v>
      </c>
    </row>
    <row r="407" spans="1:11" ht="26.25">
      <c r="A407" s="6">
        <v>10</v>
      </c>
      <c r="B407" s="7"/>
      <c r="C407" s="311" t="s">
        <v>43</v>
      </c>
      <c r="D407" s="311"/>
      <c r="E407" s="312" t="s">
        <v>1</v>
      </c>
      <c r="F407" s="312"/>
      <c r="G407" s="312"/>
      <c r="H407" s="312"/>
      <c r="I407" s="312"/>
      <c r="J407" s="312"/>
      <c r="K407" s="312"/>
    </row>
    <row r="408" spans="1:11" ht="12.75">
      <c r="A408" s="8" t="s">
        <v>2</v>
      </c>
      <c r="B408" s="9" t="s">
        <v>3</v>
      </c>
      <c r="C408" s="10" t="s">
        <v>4</v>
      </c>
      <c r="D408" s="10" t="s">
        <v>5</v>
      </c>
      <c r="E408" s="9" t="s">
        <v>6</v>
      </c>
      <c r="F408" s="9" t="s">
        <v>7</v>
      </c>
      <c r="G408" s="11" t="s">
        <v>8</v>
      </c>
      <c r="H408" s="9" t="s">
        <v>9</v>
      </c>
      <c r="I408" s="9" t="s">
        <v>10</v>
      </c>
      <c r="J408" s="9" t="s">
        <v>11</v>
      </c>
      <c r="K408" s="51" t="s">
        <v>12</v>
      </c>
    </row>
    <row r="409" spans="1:11" ht="12.75">
      <c r="A409" s="13">
        <v>6</v>
      </c>
      <c r="B409" s="13">
        <v>20</v>
      </c>
      <c r="C409" s="14" t="s">
        <v>43</v>
      </c>
      <c r="D409" s="14" t="s">
        <v>1</v>
      </c>
      <c r="E409" s="15">
        <v>768</v>
      </c>
      <c r="F409" s="15">
        <v>888</v>
      </c>
      <c r="G409" s="16">
        <f>E409+F409</f>
        <v>1656</v>
      </c>
      <c r="H409" s="17">
        <v>42</v>
      </c>
      <c r="I409" s="13">
        <v>0</v>
      </c>
      <c r="J409" s="13">
        <v>2</v>
      </c>
      <c r="K409" s="19">
        <v>1</v>
      </c>
    </row>
    <row r="410" spans="1:11" ht="12.75">
      <c r="A410" s="13">
        <v>17</v>
      </c>
      <c r="B410" s="13">
        <v>20</v>
      </c>
      <c r="C410" s="14" t="s">
        <v>43</v>
      </c>
      <c r="D410" s="14" t="s">
        <v>1</v>
      </c>
      <c r="E410" s="15">
        <v>580</v>
      </c>
      <c r="F410" s="15">
        <v>650</v>
      </c>
      <c r="G410" s="16">
        <v>1230</v>
      </c>
      <c r="H410" s="17">
        <v>0</v>
      </c>
      <c r="I410" s="13">
        <v>0</v>
      </c>
      <c r="J410" s="13">
        <v>4</v>
      </c>
      <c r="K410" s="19">
        <v>2</v>
      </c>
    </row>
    <row r="411" spans="1:11" ht="12.75">
      <c r="A411" s="13">
        <v>18</v>
      </c>
      <c r="B411" s="13">
        <v>20</v>
      </c>
      <c r="C411" s="14" t="s">
        <v>43</v>
      </c>
      <c r="D411" s="14" t="s">
        <v>1</v>
      </c>
      <c r="E411" s="15">
        <v>535</v>
      </c>
      <c r="F411" s="15">
        <v>106</v>
      </c>
      <c r="G411" s="16">
        <v>641</v>
      </c>
      <c r="H411" s="17">
        <v>0</v>
      </c>
      <c r="I411" s="13">
        <v>0</v>
      </c>
      <c r="J411" s="13">
        <v>20</v>
      </c>
      <c r="K411" s="19">
        <v>3</v>
      </c>
    </row>
    <row r="412" spans="1:11" ht="12.75">
      <c r="A412" s="13">
        <v>7</v>
      </c>
      <c r="B412" s="13">
        <v>20</v>
      </c>
      <c r="C412" s="14" t="s">
        <v>43</v>
      </c>
      <c r="D412" s="14" t="s">
        <v>1</v>
      </c>
      <c r="E412" s="15">
        <v>1053</v>
      </c>
      <c r="F412" s="15">
        <v>616</v>
      </c>
      <c r="G412" s="16">
        <v>1669</v>
      </c>
      <c r="H412" s="17">
        <v>0</v>
      </c>
      <c r="I412" s="13">
        <v>10</v>
      </c>
      <c r="J412" s="13">
        <v>2</v>
      </c>
      <c r="K412" s="19">
        <v>4</v>
      </c>
    </row>
    <row r="413" spans="1:11" ht="12.75">
      <c r="A413" s="20">
        <v>2</v>
      </c>
      <c r="B413" s="20">
        <v>20</v>
      </c>
      <c r="C413" s="21" t="s">
        <v>43</v>
      </c>
      <c r="D413" s="21" t="s">
        <v>1</v>
      </c>
      <c r="E413" s="22">
        <v>949</v>
      </c>
      <c r="F413" s="22">
        <v>878</v>
      </c>
      <c r="G413" s="23">
        <v>1827</v>
      </c>
      <c r="H413" s="20">
        <v>70</v>
      </c>
      <c r="I413" s="20">
        <v>0</v>
      </c>
      <c r="J413" s="20">
        <v>0</v>
      </c>
      <c r="K413" s="24">
        <v>5</v>
      </c>
    </row>
    <row r="414" spans="1:11" ht="12.75">
      <c r="A414" s="13">
        <v>6</v>
      </c>
      <c r="B414" s="13">
        <v>20</v>
      </c>
      <c r="C414" s="14" t="s">
        <v>43</v>
      </c>
      <c r="D414" s="14" t="s">
        <v>1</v>
      </c>
      <c r="E414" s="15">
        <v>908</v>
      </c>
      <c r="F414" s="15">
        <v>818</v>
      </c>
      <c r="G414" s="16">
        <v>1726</v>
      </c>
      <c r="H414" s="17">
        <v>44</v>
      </c>
      <c r="I414" s="13">
        <v>0</v>
      </c>
      <c r="J414" s="13">
        <v>6</v>
      </c>
      <c r="K414" s="19">
        <v>6</v>
      </c>
    </row>
    <row r="415" spans="1:11" ht="12.75">
      <c r="A415" s="13">
        <v>11</v>
      </c>
      <c r="B415" s="13">
        <v>20</v>
      </c>
      <c r="C415" s="14" t="s">
        <v>43</v>
      </c>
      <c r="D415" s="14" t="s">
        <v>1</v>
      </c>
      <c r="E415" s="15">
        <v>900</v>
      </c>
      <c r="F415" s="15">
        <v>578</v>
      </c>
      <c r="G415" s="16">
        <v>1478</v>
      </c>
      <c r="H415" s="17">
        <v>0</v>
      </c>
      <c r="I415" s="13">
        <v>0</v>
      </c>
      <c r="J415" s="13">
        <v>6</v>
      </c>
      <c r="K415" s="19">
        <v>7</v>
      </c>
    </row>
    <row r="416" spans="1:11" ht="12.75">
      <c r="A416" s="13">
        <v>11</v>
      </c>
      <c r="B416" s="13">
        <v>20</v>
      </c>
      <c r="C416" s="14" t="s">
        <v>43</v>
      </c>
      <c r="D416" s="14" t="s">
        <v>1</v>
      </c>
      <c r="E416" s="15">
        <v>813</v>
      </c>
      <c r="F416" s="15">
        <v>721</v>
      </c>
      <c r="G416" s="16">
        <v>1534</v>
      </c>
      <c r="H416" s="17">
        <v>0</v>
      </c>
      <c r="I416" s="13">
        <v>0</v>
      </c>
      <c r="J416" s="13">
        <v>8</v>
      </c>
      <c r="K416" s="19">
        <v>8</v>
      </c>
    </row>
    <row r="417" spans="1:11" ht="12.75">
      <c r="A417" s="13">
        <v>12</v>
      </c>
      <c r="B417" s="13">
        <v>20</v>
      </c>
      <c r="C417" s="14" t="s">
        <v>43</v>
      </c>
      <c r="D417" s="14" t="s">
        <v>1</v>
      </c>
      <c r="E417" s="15">
        <v>841</v>
      </c>
      <c r="F417" s="15">
        <v>526</v>
      </c>
      <c r="G417" s="16">
        <v>1367</v>
      </c>
      <c r="H417" s="17">
        <v>0</v>
      </c>
      <c r="I417" s="13">
        <v>0</v>
      </c>
      <c r="J417" s="13">
        <v>6</v>
      </c>
      <c r="K417" s="19">
        <v>9</v>
      </c>
    </row>
    <row r="418" spans="1:11" ht="12.75">
      <c r="A418" s="13">
        <v>23</v>
      </c>
      <c r="B418" s="13">
        <v>20</v>
      </c>
      <c r="C418" s="14" t="s">
        <v>43</v>
      </c>
      <c r="D418" s="14" t="s">
        <v>1</v>
      </c>
      <c r="E418" s="15">
        <v>364</v>
      </c>
      <c r="F418" s="15">
        <v>774</v>
      </c>
      <c r="G418" s="16">
        <v>1138</v>
      </c>
      <c r="H418" s="17">
        <v>0</v>
      </c>
      <c r="I418" s="13">
        <v>0</v>
      </c>
      <c r="J418" s="13">
        <v>6</v>
      </c>
      <c r="K418" s="19">
        <v>10</v>
      </c>
    </row>
    <row r="419" spans="1:11" ht="12.75">
      <c r="A419" s="13">
        <v>16</v>
      </c>
      <c r="B419" s="13">
        <v>20</v>
      </c>
      <c r="C419" s="14" t="s">
        <v>43</v>
      </c>
      <c r="D419" s="14" t="s">
        <v>1</v>
      </c>
      <c r="E419" s="15">
        <v>781</v>
      </c>
      <c r="F419" s="15">
        <v>567</v>
      </c>
      <c r="G419" s="16">
        <v>1348</v>
      </c>
      <c r="H419" s="17">
        <v>0</v>
      </c>
      <c r="I419" s="13">
        <v>0</v>
      </c>
      <c r="J419" s="13">
        <v>16</v>
      </c>
      <c r="K419" s="19">
        <v>11</v>
      </c>
    </row>
    <row r="420" spans="1:11" ht="12.75">
      <c r="A420" s="13">
        <v>6</v>
      </c>
      <c r="B420" s="13">
        <v>20</v>
      </c>
      <c r="C420" s="14" t="s">
        <v>43</v>
      </c>
      <c r="D420" s="14" t="s">
        <v>1</v>
      </c>
      <c r="E420" s="15">
        <v>1206</v>
      </c>
      <c r="F420" s="15">
        <v>477</v>
      </c>
      <c r="G420" s="16">
        <v>1683</v>
      </c>
      <c r="H420" s="17">
        <v>50</v>
      </c>
      <c r="I420" s="13">
        <v>10</v>
      </c>
      <c r="J420" s="13">
        <v>8</v>
      </c>
      <c r="K420" s="19">
        <v>12</v>
      </c>
    </row>
    <row r="421" spans="1:11" ht="12.75">
      <c r="A421" s="13">
        <v>23</v>
      </c>
      <c r="B421" s="13">
        <v>20</v>
      </c>
      <c r="C421" s="14" t="s">
        <v>43</v>
      </c>
      <c r="D421" s="14" t="s">
        <v>1</v>
      </c>
      <c r="E421" s="15">
        <v>190</v>
      </c>
      <c r="F421" s="15">
        <v>494</v>
      </c>
      <c r="G421" s="16">
        <v>684</v>
      </c>
      <c r="H421" s="17">
        <v>0</v>
      </c>
      <c r="I421" s="13">
        <v>0</v>
      </c>
      <c r="J421" s="13">
        <v>16</v>
      </c>
      <c r="K421" s="19">
        <v>13</v>
      </c>
    </row>
    <row r="422" spans="1:11" ht="12.75">
      <c r="A422" s="13">
        <v>18</v>
      </c>
      <c r="B422" s="13">
        <v>20</v>
      </c>
      <c r="C422" s="14" t="s">
        <v>43</v>
      </c>
      <c r="D422" s="14" t="s">
        <v>1</v>
      </c>
      <c r="E422" s="15">
        <v>335</v>
      </c>
      <c r="F422" s="15">
        <v>932</v>
      </c>
      <c r="G422" s="16">
        <v>1267</v>
      </c>
      <c r="H422" s="17">
        <v>0</v>
      </c>
      <c r="I422" s="13">
        <v>0</v>
      </c>
      <c r="J422" s="13">
        <v>16</v>
      </c>
      <c r="K422" s="19">
        <v>14</v>
      </c>
    </row>
    <row r="423" spans="1:11" ht="12.75">
      <c r="A423" s="13">
        <v>21</v>
      </c>
      <c r="B423" s="13">
        <v>20</v>
      </c>
      <c r="C423" s="14" t="s">
        <v>43</v>
      </c>
      <c r="D423" s="14" t="s">
        <v>1</v>
      </c>
      <c r="E423" s="15">
        <v>300</v>
      </c>
      <c r="F423" s="15">
        <v>743</v>
      </c>
      <c r="G423" s="16">
        <v>1043</v>
      </c>
      <c r="H423" s="17">
        <v>0</v>
      </c>
      <c r="I423" s="13">
        <v>0</v>
      </c>
      <c r="J423" s="13">
        <v>20</v>
      </c>
      <c r="K423" s="19">
        <v>15</v>
      </c>
    </row>
    <row r="424" spans="1:11" ht="12.75">
      <c r="A424" s="13">
        <v>20</v>
      </c>
      <c r="B424" s="13">
        <v>20</v>
      </c>
      <c r="C424" s="14" t="s">
        <v>43</v>
      </c>
      <c r="D424" s="14" t="s">
        <v>1</v>
      </c>
      <c r="E424" s="15">
        <v>-21</v>
      </c>
      <c r="F424" s="15">
        <v>845</v>
      </c>
      <c r="G424" s="16">
        <v>824</v>
      </c>
      <c r="H424" s="17">
        <v>0</v>
      </c>
      <c r="I424" s="13">
        <v>0</v>
      </c>
      <c r="J424" s="13">
        <v>18</v>
      </c>
      <c r="K424" s="19">
        <v>16</v>
      </c>
    </row>
    <row r="425" spans="1:11" ht="12.75">
      <c r="A425" s="13">
        <v>18</v>
      </c>
      <c r="B425" s="13">
        <v>20</v>
      </c>
      <c r="C425" s="14" t="s">
        <v>43</v>
      </c>
      <c r="D425" s="14" t="s">
        <v>1</v>
      </c>
      <c r="E425" s="15">
        <v>441</v>
      </c>
      <c r="F425" s="15">
        <v>532</v>
      </c>
      <c r="G425" s="16">
        <v>973</v>
      </c>
      <c r="H425" s="17">
        <v>0</v>
      </c>
      <c r="I425" s="13">
        <v>0</v>
      </c>
      <c r="J425" s="13">
        <v>10</v>
      </c>
      <c r="K425" s="19">
        <v>17</v>
      </c>
    </row>
    <row r="426" spans="1:11" ht="12.75">
      <c r="A426" s="32"/>
      <c r="B426" s="13"/>
      <c r="C426" s="37" t="s">
        <v>43</v>
      </c>
      <c r="D426" s="37" t="s">
        <v>1</v>
      </c>
      <c r="E426" s="13"/>
      <c r="F426" s="13"/>
      <c r="G426" s="53">
        <v>1000</v>
      </c>
      <c r="H426" s="13"/>
      <c r="I426" s="13"/>
      <c r="J426" s="13"/>
      <c r="K426" s="51">
        <v>18</v>
      </c>
    </row>
    <row r="427" spans="1:11" ht="12.75">
      <c r="A427" s="13">
        <v>10</v>
      </c>
      <c r="B427" s="13">
        <v>20</v>
      </c>
      <c r="C427" s="14" t="s">
        <v>43</v>
      </c>
      <c r="D427" s="14" t="s">
        <v>1</v>
      </c>
      <c r="E427" s="15">
        <v>969</v>
      </c>
      <c r="F427" s="15">
        <v>560</v>
      </c>
      <c r="G427" s="16">
        <v>1529</v>
      </c>
      <c r="H427" s="17">
        <v>0</v>
      </c>
      <c r="I427" s="18">
        <v>0</v>
      </c>
      <c r="J427" s="18">
        <v>2</v>
      </c>
      <c r="K427" s="19">
        <v>19</v>
      </c>
    </row>
    <row r="428" spans="1:11" ht="12.75">
      <c r="A428" s="13">
        <v>5</v>
      </c>
      <c r="B428" s="13">
        <v>20</v>
      </c>
      <c r="C428" s="14" t="s">
        <v>43</v>
      </c>
      <c r="D428" s="14" t="s">
        <v>1</v>
      </c>
      <c r="E428" s="15">
        <v>551</v>
      </c>
      <c r="F428" s="15">
        <v>1396</v>
      </c>
      <c r="G428" s="16">
        <v>1947</v>
      </c>
      <c r="H428" s="17">
        <v>60</v>
      </c>
      <c r="I428" s="13">
        <v>19</v>
      </c>
      <c r="J428" s="13">
        <v>12</v>
      </c>
      <c r="K428" s="19">
        <v>20</v>
      </c>
    </row>
    <row r="429" spans="1:11" ht="12.75">
      <c r="A429" s="13">
        <v>11</v>
      </c>
      <c r="B429" s="13">
        <v>20</v>
      </c>
      <c r="C429" s="14" t="s">
        <v>43</v>
      </c>
      <c r="D429" s="14" t="s">
        <v>1</v>
      </c>
      <c r="E429" s="15">
        <v>745</v>
      </c>
      <c r="F429" s="15">
        <v>706</v>
      </c>
      <c r="G429" s="16">
        <v>1451</v>
      </c>
      <c r="H429" s="17">
        <v>0</v>
      </c>
      <c r="I429" s="13">
        <v>0</v>
      </c>
      <c r="J429" s="13">
        <v>10</v>
      </c>
      <c r="K429" s="19">
        <v>21</v>
      </c>
    </row>
    <row r="430" spans="1:11" ht="12.75">
      <c r="A430" s="13">
        <v>6</v>
      </c>
      <c r="B430" s="13">
        <v>20</v>
      </c>
      <c r="C430" s="14" t="s">
        <v>43</v>
      </c>
      <c r="D430" s="14" t="s">
        <v>1</v>
      </c>
      <c r="E430" s="15">
        <v>747</v>
      </c>
      <c r="F430" s="15">
        <v>865</v>
      </c>
      <c r="G430" s="16">
        <v>1612</v>
      </c>
      <c r="H430" s="17">
        <v>55</v>
      </c>
      <c r="I430" s="13">
        <v>0</v>
      </c>
      <c r="J430" s="13">
        <v>4</v>
      </c>
      <c r="K430" s="19">
        <v>22</v>
      </c>
    </row>
    <row r="431" spans="1:11" ht="12.75">
      <c r="A431" s="13">
        <v>15</v>
      </c>
      <c r="B431" s="13">
        <v>20</v>
      </c>
      <c r="C431" s="14" t="s">
        <v>43</v>
      </c>
      <c r="D431" s="14" t="s">
        <v>1</v>
      </c>
      <c r="E431" s="15">
        <v>307</v>
      </c>
      <c r="F431" s="15">
        <v>973</v>
      </c>
      <c r="G431" s="16">
        <v>1280</v>
      </c>
      <c r="H431" s="17">
        <v>0</v>
      </c>
      <c r="I431" s="13">
        <v>0</v>
      </c>
      <c r="J431" s="13">
        <v>12</v>
      </c>
      <c r="K431" s="19">
        <v>23</v>
      </c>
    </row>
    <row r="432" spans="1:11" ht="12.75">
      <c r="A432" s="13">
        <v>23</v>
      </c>
      <c r="B432" s="13">
        <v>20</v>
      </c>
      <c r="C432" s="14" t="s">
        <v>43</v>
      </c>
      <c r="D432" s="14" t="s">
        <v>1</v>
      </c>
      <c r="E432" s="15">
        <v>354</v>
      </c>
      <c r="F432" s="15">
        <v>255</v>
      </c>
      <c r="G432" s="16">
        <v>609</v>
      </c>
      <c r="H432" s="17">
        <v>0</v>
      </c>
      <c r="I432" s="13">
        <v>0</v>
      </c>
      <c r="J432" s="13">
        <v>10</v>
      </c>
      <c r="K432" s="19">
        <v>24</v>
      </c>
    </row>
    <row r="433" spans="1:11" ht="12.75">
      <c r="A433" s="13">
        <v>16</v>
      </c>
      <c r="B433" s="13">
        <v>20</v>
      </c>
      <c r="C433" s="14" t="s">
        <v>43</v>
      </c>
      <c r="D433" s="14" t="s">
        <v>1</v>
      </c>
      <c r="E433" s="15">
        <v>691</v>
      </c>
      <c r="F433" s="15">
        <v>602</v>
      </c>
      <c r="G433" s="16">
        <v>1293</v>
      </c>
      <c r="H433" s="15">
        <v>0</v>
      </c>
      <c r="I433" s="18">
        <v>0</v>
      </c>
      <c r="J433" s="18">
        <v>0</v>
      </c>
      <c r="K433" s="19">
        <v>25</v>
      </c>
    </row>
    <row r="434" spans="1:11" ht="12.75">
      <c r="A434" s="13">
        <v>20</v>
      </c>
      <c r="B434" s="13">
        <v>20</v>
      </c>
      <c r="C434" s="14" t="s">
        <v>43</v>
      </c>
      <c r="D434" s="14" t="s">
        <v>1</v>
      </c>
      <c r="E434" s="15">
        <v>527</v>
      </c>
      <c r="F434" s="15">
        <v>572</v>
      </c>
      <c r="G434" s="16">
        <v>1099</v>
      </c>
      <c r="H434" s="17">
        <v>0</v>
      </c>
      <c r="I434" s="13">
        <v>0</v>
      </c>
      <c r="J434" s="13">
        <v>6</v>
      </c>
      <c r="K434" s="19">
        <v>26</v>
      </c>
    </row>
    <row r="435" spans="1:11" s="25" customFormat="1" ht="12.75">
      <c r="A435" s="13">
        <v>23</v>
      </c>
      <c r="B435" s="13">
        <v>20</v>
      </c>
      <c r="C435" s="14" t="s">
        <v>43</v>
      </c>
      <c r="D435" s="14" t="s">
        <v>1</v>
      </c>
      <c r="E435" s="15">
        <v>828</v>
      </c>
      <c r="F435" s="15">
        <v>188</v>
      </c>
      <c r="G435" s="16">
        <v>1016</v>
      </c>
      <c r="H435" s="17">
        <v>0</v>
      </c>
      <c r="I435" s="13">
        <v>0</v>
      </c>
      <c r="J435" s="13">
        <v>10</v>
      </c>
      <c r="K435" s="19">
        <v>27</v>
      </c>
    </row>
    <row r="436" spans="1:11" s="25" customFormat="1" ht="12.75">
      <c r="A436" s="13">
        <v>5</v>
      </c>
      <c r="B436" s="13">
        <v>20</v>
      </c>
      <c r="C436" s="14" t="s">
        <v>43</v>
      </c>
      <c r="D436" s="14" t="s">
        <v>1</v>
      </c>
      <c r="E436" s="15">
        <v>978</v>
      </c>
      <c r="F436" s="15">
        <v>799</v>
      </c>
      <c r="G436" s="16">
        <f>SUM(E436:F436)</f>
        <v>1777</v>
      </c>
      <c r="H436" s="17">
        <v>60</v>
      </c>
      <c r="I436" s="13">
        <v>0</v>
      </c>
      <c r="J436" s="13">
        <v>2</v>
      </c>
      <c r="K436" s="19">
        <v>28</v>
      </c>
    </row>
    <row r="437" spans="1:11" s="25" customFormat="1" ht="12.75">
      <c r="A437" s="13">
        <v>4</v>
      </c>
      <c r="B437" s="13">
        <v>20</v>
      </c>
      <c r="C437" s="14" t="s">
        <v>43</v>
      </c>
      <c r="D437" s="14" t="s">
        <v>1</v>
      </c>
      <c r="E437" s="15">
        <v>908</v>
      </c>
      <c r="F437" s="15">
        <v>889</v>
      </c>
      <c r="G437" s="16">
        <f>SUM(E437:F437)</f>
        <v>1797</v>
      </c>
      <c r="H437" s="17">
        <v>65</v>
      </c>
      <c r="I437" s="13">
        <v>0</v>
      </c>
      <c r="J437" s="13">
        <v>4</v>
      </c>
      <c r="K437" s="19">
        <v>29</v>
      </c>
    </row>
    <row r="438" spans="1:11" s="25" customFormat="1" ht="12.75">
      <c r="A438" s="13">
        <v>1</v>
      </c>
      <c r="B438" s="13">
        <v>20</v>
      </c>
      <c r="C438" s="14" t="s">
        <v>43</v>
      </c>
      <c r="D438" s="14" t="s">
        <v>1</v>
      </c>
      <c r="E438" s="15">
        <v>855</v>
      </c>
      <c r="F438" s="15">
        <v>1360</v>
      </c>
      <c r="G438" s="16">
        <v>2215</v>
      </c>
      <c r="H438" s="17">
        <v>85</v>
      </c>
      <c r="I438" s="13">
        <v>16</v>
      </c>
      <c r="J438" s="13">
        <v>0</v>
      </c>
      <c r="K438" s="19">
        <v>30</v>
      </c>
    </row>
    <row r="439" spans="2:10" ht="15.75">
      <c r="B439" s="3"/>
      <c r="D439" s="26" t="s">
        <v>13</v>
      </c>
      <c r="E439" s="27">
        <v>30</v>
      </c>
      <c r="F439" s="28"/>
      <c r="G439" s="29">
        <f>SUM(G409:G438)</f>
        <v>40713</v>
      </c>
      <c r="H439" s="30">
        <f>SUM(H409:H438)</f>
        <v>531</v>
      </c>
      <c r="I439" s="30">
        <f>SUM(I409:I438)</f>
        <v>55</v>
      </c>
      <c r="J439" s="30">
        <f>SUM(J409:J438)</f>
        <v>236</v>
      </c>
    </row>
    <row r="440" spans="7:10" ht="12.75">
      <c r="G440" s="4" t="s">
        <v>14</v>
      </c>
      <c r="H440" s="3" t="s">
        <v>9</v>
      </c>
      <c r="I440" s="3" t="s">
        <v>10</v>
      </c>
      <c r="J440" s="3" t="s">
        <v>11</v>
      </c>
    </row>
    <row r="441" spans="2:11" ht="12.75">
      <c r="B441"/>
      <c r="C441"/>
      <c r="D441" s="31" t="s">
        <v>15</v>
      </c>
      <c r="E441" s="32">
        <v>190</v>
      </c>
      <c r="F441" s="1"/>
      <c r="G441" s="33"/>
      <c r="H441" s="313" t="s">
        <v>16</v>
      </c>
      <c r="I441" s="313"/>
      <c r="J441" s="313"/>
      <c r="K441" s="35">
        <f>J439/30</f>
        <v>7.866666666666666</v>
      </c>
    </row>
    <row r="442" spans="2:11" ht="12.75">
      <c r="B442"/>
      <c r="C442" s="36" t="s">
        <v>17</v>
      </c>
      <c r="D442"/>
      <c r="E442" s="1"/>
      <c r="F442" s="1"/>
      <c r="G442" s="4" t="s">
        <v>18</v>
      </c>
      <c r="H442" s="1"/>
      <c r="I442" s="1"/>
      <c r="J442" s="1"/>
      <c r="K442" s="28"/>
    </row>
    <row r="443" spans="2:11" ht="16.5" customHeight="1">
      <c r="B443" s="32">
        <v>1</v>
      </c>
      <c r="C443" s="37" t="s">
        <v>19</v>
      </c>
      <c r="D443" s="31" t="s">
        <v>20</v>
      </c>
      <c r="E443" s="38">
        <f>B451</f>
        <v>9</v>
      </c>
      <c r="F443" s="1"/>
      <c r="G443" s="39">
        <f>G439/30</f>
        <v>1357.1</v>
      </c>
      <c r="H443" s="1"/>
      <c r="I443" s="1"/>
      <c r="J443" s="1"/>
      <c r="K443" s="28"/>
    </row>
    <row r="444" spans="2:11" ht="16.5" customHeight="1">
      <c r="B444" s="32">
        <v>1</v>
      </c>
      <c r="C444" s="37" t="s">
        <v>21</v>
      </c>
      <c r="D444" s="4" t="s">
        <v>22</v>
      </c>
      <c r="E444" s="40">
        <v>2215</v>
      </c>
      <c r="F444" s="1" t="s">
        <v>14</v>
      </c>
      <c r="G444" s="33"/>
      <c r="H444" s="1"/>
      <c r="I444" s="1"/>
      <c r="J444" s="1"/>
      <c r="K444" s="28"/>
    </row>
    <row r="445" spans="2:11" ht="16.5" customHeight="1">
      <c r="B445" s="32">
        <v>0</v>
      </c>
      <c r="C445" s="37" t="s">
        <v>23</v>
      </c>
      <c r="D445" s="4" t="s">
        <v>24</v>
      </c>
      <c r="E445" s="41">
        <v>609</v>
      </c>
      <c r="F445" s="34" t="s">
        <v>25</v>
      </c>
      <c r="G445" s="42"/>
      <c r="H445" s="43"/>
      <c r="I445" s="43"/>
      <c r="J445" s="43"/>
      <c r="K445" s="28"/>
    </row>
    <row r="446" spans="2:11" ht="16.5" customHeight="1">
      <c r="B446" s="32">
        <v>1</v>
      </c>
      <c r="C446" s="37" t="s">
        <v>26</v>
      </c>
      <c r="D446"/>
      <c r="E446" s="1"/>
      <c r="F446" s="1"/>
      <c r="G446" s="33"/>
      <c r="H446" s="1"/>
      <c r="I446" s="1"/>
      <c r="J446" s="1"/>
      <c r="K446" s="28"/>
    </row>
    <row r="447" spans="2:3" ht="16.5" customHeight="1">
      <c r="B447" s="32">
        <v>2</v>
      </c>
      <c r="C447" s="37" t="s">
        <v>27</v>
      </c>
    </row>
    <row r="448" spans="2:3" ht="16.5" customHeight="1">
      <c r="B448" s="32">
        <v>4</v>
      </c>
      <c r="C448" s="37" t="s">
        <v>28</v>
      </c>
    </row>
    <row r="449" spans="2:3" ht="16.5" customHeight="1">
      <c r="B449" s="32">
        <v>0</v>
      </c>
      <c r="C449" s="37" t="s">
        <v>33</v>
      </c>
    </row>
    <row r="450" spans="2:3" ht="16.5" customHeight="1">
      <c r="B450" s="32">
        <v>0</v>
      </c>
      <c r="C450" s="37" t="s">
        <v>29</v>
      </c>
    </row>
    <row r="451" ht="16.5" customHeight="1">
      <c r="B451" s="38">
        <f>SUM(B443:B450)</f>
        <v>9</v>
      </c>
    </row>
    <row r="452" spans="1:11" ht="26.25">
      <c r="A452" s="54">
        <v>11</v>
      </c>
      <c r="B452" s="7"/>
      <c r="C452" s="311" t="s">
        <v>44</v>
      </c>
      <c r="D452" s="311"/>
      <c r="E452" s="312" t="s">
        <v>1</v>
      </c>
      <c r="F452" s="312"/>
      <c r="G452" s="312"/>
      <c r="H452" s="312"/>
      <c r="I452" s="312"/>
      <c r="J452" s="312"/>
      <c r="K452" s="312"/>
    </row>
    <row r="453" spans="1:11" ht="12.75">
      <c r="A453" s="8" t="s">
        <v>2</v>
      </c>
      <c r="B453" s="9" t="s">
        <v>3</v>
      </c>
      <c r="C453" s="10" t="s">
        <v>4</v>
      </c>
      <c r="D453" s="10" t="s">
        <v>5</v>
      </c>
      <c r="E453" s="9" t="s">
        <v>6</v>
      </c>
      <c r="F453" s="9" t="s">
        <v>7</v>
      </c>
      <c r="G453" s="11" t="s">
        <v>8</v>
      </c>
      <c r="H453" s="9" t="s">
        <v>9</v>
      </c>
      <c r="I453" s="9" t="s">
        <v>10</v>
      </c>
      <c r="J453" s="9" t="s">
        <v>11</v>
      </c>
      <c r="K453" s="51" t="s">
        <v>12</v>
      </c>
    </row>
    <row r="454" spans="1:11" ht="12.75">
      <c r="A454" s="13">
        <v>12</v>
      </c>
      <c r="B454" s="13">
        <v>20</v>
      </c>
      <c r="C454" s="14" t="s">
        <v>44</v>
      </c>
      <c r="D454" s="14" t="s">
        <v>1</v>
      </c>
      <c r="E454" s="15">
        <v>669</v>
      </c>
      <c r="F454" s="15">
        <v>701</v>
      </c>
      <c r="G454" s="16">
        <f>E454+F454</f>
        <v>1370</v>
      </c>
      <c r="H454" s="17">
        <v>0</v>
      </c>
      <c r="I454" s="13">
        <v>0</v>
      </c>
      <c r="J454" s="13">
        <v>4</v>
      </c>
      <c r="K454" s="19">
        <v>1</v>
      </c>
    </row>
    <row r="455" spans="1:11" ht="12.75">
      <c r="A455" s="13">
        <v>16</v>
      </c>
      <c r="B455" s="13">
        <v>20</v>
      </c>
      <c r="C455" s="14" t="s">
        <v>44</v>
      </c>
      <c r="D455" s="14" t="s">
        <v>1</v>
      </c>
      <c r="E455" s="15">
        <v>335</v>
      </c>
      <c r="F455" s="15">
        <v>901</v>
      </c>
      <c r="G455" s="16">
        <v>1236</v>
      </c>
      <c r="H455" s="17">
        <v>0</v>
      </c>
      <c r="I455" s="13">
        <v>0</v>
      </c>
      <c r="J455" s="13">
        <v>12</v>
      </c>
      <c r="K455" s="19">
        <v>2</v>
      </c>
    </row>
    <row r="456" spans="1:11" ht="12.75">
      <c r="A456" s="13">
        <v>6</v>
      </c>
      <c r="B456" s="13">
        <v>20</v>
      </c>
      <c r="C456" s="14" t="s">
        <v>44</v>
      </c>
      <c r="D456" s="14" t="s">
        <v>1</v>
      </c>
      <c r="E456" s="15">
        <v>796</v>
      </c>
      <c r="F456" s="15">
        <v>919</v>
      </c>
      <c r="G456" s="16">
        <v>1715</v>
      </c>
      <c r="H456" s="17">
        <v>0</v>
      </c>
      <c r="I456" s="13">
        <v>0</v>
      </c>
      <c r="J456" s="13">
        <v>2</v>
      </c>
      <c r="K456" s="19">
        <v>3</v>
      </c>
    </row>
    <row r="457" spans="1:11" ht="12.75">
      <c r="A457" s="13">
        <v>2</v>
      </c>
      <c r="B457" s="13">
        <v>20</v>
      </c>
      <c r="C457" s="14" t="s">
        <v>44</v>
      </c>
      <c r="D457" s="14" t="s">
        <v>1</v>
      </c>
      <c r="E457" s="15">
        <v>956</v>
      </c>
      <c r="F457" s="15">
        <v>854</v>
      </c>
      <c r="G457" s="16">
        <v>1810</v>
      </c>
      <c r="H457" s="17">
        <v>80</v>
      </c>
      <c r="I457" s="13">
        <v>0</v>
      </c>
      <c r="J457" s="13">
        <v>10</v>
      </c>
      <c r="K457" s="19">
        <v>4</v>
      </c>
    </row>
    <row r="458" spans="1:11" ht="12.75">
      <c r="A458" s="20">
        <v>12</v>
      </c>
      <c r="B458" s="20">
        <v>20</v>
      </c>
      <c r="C458" s="21" t="s">
        <v>44</v>
      </c>
      <c r="D458" s="21" t="s">
        <v>1</v>
      </c>
      <c r="E458" s="22">
        <v>375</v>
      </c>
      <c r="F458" s="22">
        <v>962</v>
      </c>
      <c r="G458" s="23">
        <v>1337</v>
      </c>
      <c r="H458" s="20">
        <v>0</v>
      </c>
      <c r="I458" s="20">
        <v>0</v>
      </c>
      <c r="J458" s="20">
        <v>4</v>
      </c>
      <c r="K458" s="24">
        <v>5</v>
      </c>
    </row>
    <row r="459" spans="1:11" ht="12.75">
      <c r="A459" s="13">
        <v>21</v>
      </c>
      <c r="B459" s="13">
        <v>20</v>
      </c>
      <c r="C459" s="14" t="s">
        <v>44</v>
      </c>
      <c r="D459" s="14" t="s">
        <v>1</v>
      </c>
      <c r="E459" s="15">
        <v>-129</v>
      </c>
      <c r="F459" s="15">
        <v>1038</v>
      </c>
      <c r="G459" s="16">
        <v>909</v>
      </c>
      <c r="H459" s="17">
        <v>0</v>
      </c>
      <c r="I459" s="13">
        <v>0</v>
      </c>
      <c r="J459" s="13">
        <v>16</v>
      </c>
      <c r="K459" s="19">
        <v>6</v>
      </c>
    </row>
    <row r="460" spans="1:11" ht="12.75">
      <c r="A460" s="13">
        <v>6</v>
      </c>
      <c r="B460" s="13">
        <v>20</v>
      </c>
      <c r="C460" s="14" t="s">
        <v>44</v>
      </c>
      <c r="D460" s="14" t="s">
        <v>1</v>
      </c>
      <c r="E460" s="15">
        <v>908</v>
      </c>
      <c r="F460" s="15">
        <v>886</v>
      </c>
      <c r="G460" s="16">
        <v>1794</v>
      </c>
      <c r="H460" s="17">
        <v>46</v>
      </c>
      <c r="I460" s="13">
        <v>0</v>
      </c>
      <c r="J460" s="13">
        <v>0</v>
      </c>
      <c r="K460" s="19">
        <v>7</v>
      </c>
    </row>
    <row r="461" spans="1:11" ht="12.75">
      <c r="A461" s="13">
        <v>9</v>
      </c>
      <c r="B461" s="13">
        <v>20</v>
      </c>
      <c r="C461" s="14" t="s">
        <v>44</v>
      </c>
      <c r="D461" s="14" t="s">
        <v>1</v>
      </c>
      <c r="E461" s="15">
        <v>306</v>
      </c>
      <c r="F461" s="15">
        <v>1291</v>
      </c>
      <c r="G461" s="16">
        <v>1597</v>
      </c>
      <c r="H461" s="17">
        <v>0</v>
      </c>
      <c r="I461" s="13">
        <v>14</v>
      </c>
      <c r="J461" s="13">
        <v>2</v>
      </c>
      <c r="K461" s="19">
        <v>8</v>
      </c>
    </row>
    <row r="462" spans="1:11" ht="12.75">
      <c r="A462" s="13">
        <v>20</v>
      </c>
      <c r="B462" s="13">
        <v>20</v>
      </c>
      <c r="C462" s="14" t="s">
        <v>44</v>
      </c>
      <c r="D462" s="14" t="s">
        <v>1</v>
      </c>
      <c r="E462" s="15">
        <v>789</v>
      </c>
      <c r="F462" s="15">
        <v>224</v>
      </c>
      <c r="G462" s="16">
        <v>1013</v>
      </c>
      <c r="H462" s="17">
        <v>0</v>
      </c>
      <c r="I462" s="13">
        <v>0</v>
      </c>
      <c r="J462" s="13">
        <v>4</v>
      </c>
      <c r="K462" s="19">
        <v>9</v>
      </c>
    </row>
    <row r="463" spans="1:11" ht="12.75">
      <c r="A463" s="13">
        <v>1</v>
      </c>
      <c r="B463" s="13">
        <v>20</v>
      </c>
      <c r="C463" s="14" t="s">
        <v>44</v>
      </c>
      <c r="D463" s="14" t="s">
        <v>1</v>
      </c>
      <c r="E463" s="15">
        <v>1160</v>
      </c>
      <c r="F463" s="15">
        <v>744</v>
      </c>
      <c r="G463" s="16">
        <v>1904</v>
      </c>
      <c r="H463" s="17">
        <v>90</v>
      </c>
      <c r="I463" s="13">
        <v>11</v>
      </c>
      <c r="J463" s="13">
        <v>2</v>
      </c>
      <c r="K463" s="19">
        <v>10</v>
      </c>
    </row>
    <row r="464" spans="1:11" ht="12.75">
      <c r="A464" s="13">
        <v>20</v>
      </c>
      <c r="B464" s="13">
        <v>20</v>
      </c>
      <c r="C464" s="14" t="s">
        <v>44</v>
      </c>
      <c r="D464" s="14" t="s">
        <v>1</v>
      </c>
      <c r="E464" s="15">
        <v>571</v>
      </c>
      <c r="F464" s="15">
        <v>536</v>
      </c>
      <c r="G464" s="16">
        <v>1107</v>
      </c>
      <c r="H464" s="17">
        <v>0</v>
      </c>
      <c r="I464" s="13">
        <v>0</v>
      </c>
      <c r="J464" s="13">
        <v>12</v>
      </c>
      <c r="K464" s="19">
        <v>11</v>
      </c>
    </row>
    <row r="465" spans="1:11" ht="12.75">
      <c r="A465" s="13">
        <v>19</v>
      </c>
      <c r="B465" s="13">
        <v>20</v>
      </c>
      <c r="C465" s="14" t="s">
        <v>44</v>
      </c>
      <c r="D465" s="14" t="s">
        <v>1</v>
      </c>
      <c r="E465" s="15">
        <v>329</v>
      </c>
      <c r="F465" s="15">
        <v>843</v>
      </c>
      <c r="G465" s="16">
        <v>1172</v>
      </c>
      <c r="H465" s="17">
        <v>0</v>
      </c>
      <c r="I465" s="13">
        <v>0</v>
      </c>
      <c r="J465" s="13">
        <v>10</v>
      </c>
      <c r="K465" s="19">
        <v>12</v>
      </c>
    </row>
    <row r="466" spans="1:11" ht="12.75">
      <c r="A466" s="13">
        <v>5</v>
      </c>
      <c r="B466" s="13">
        <v>20</v>
      </c>
      <c r="C466" s="14" t="s">
        <v>44</v>
      </c>
      <c r="D466" s="14" t="s">
        <v>1</v>
      </c>
      <c r="E466" s="15">
        <v>825</v>
      </c>
      <c r="F466" s="15">
        <v>795</v>
      </c>
      <c r="G466" s="16">
        <v>1620</v>
      </c>
      <c r="H466" s="17">
        <v>55</v>
      </c>
      <c r="I466" s="13">
        <v>0</v>
      </c>
      <c r="J466" s="13">
        <v>6</v>
      </c>
      <c r="K466" s="19">
        <v>13</v>
      </c>
    </row>
    <row r="467" spans="1:11" ht="12.75">
      <c r="A467" s="13">
        <v>8</v>
      </c>
      <c r="B467" s="13">
        <v>20</v>
      </c>
      <c r="C467" s="14" t="s">
        <v>44</v>
      </c>
      <c r="D467" s="14" t="s">
        <v>1</v>
      </c>
      <c r="E467" s="15">
        <v>887</v>
      </c>
      <c r="F467" s="15">
        <v>722</v>
      </c>
      <c r="G467" s="16">
        <v>1609</v>
      </c>
      <c r="H467" s="17">
        <v>0</v>
      </c>
      <c r="I467" s="13">
        <v>0</v>
      </c>
      <c r="J467" s="13">
        <v>4</v>
      </c>
      <c r="K467" s="19">
        <v>14</v>
      </c>
    </row>
    <row r="468" spans="1:11" ht="12.75">
      <c r="A468" s="13">
        <v>15</v>
      </c>
      <c r="B468" s="13">
        <v>20</v>
      </c>
      <c r="C468" s="14" t="s">
        <v>44</v>
      </c>
      <c r="D468" s="14" t="s">
        <v>1</v>
      </c>
      <c r="E468" s="15">
        <v>535</v>
      </c>
      <c r="F468" s="15">
        <v>876</v>
      </c>
      <c r="G468" s="16">
        <v>1411</v>
      </c>
      <c r="H468" s="17">
        <v>0</v>
      </c>
      <c r="I468" s="13">
        <v>0</v>
      </c>
      <c r="J468" s="13">
        <v>0</v>
      </c>
      <c r="K468" s="19">
        <v>15</v>
      </c>
    </row>
    <row r="469" spans="1:11" ht="12.75">
      <c r="A469" s="13">
        <v>16</v>
      </c>
      <c r="B469" s="13">
        <v>20</v>
      </c>
      <c r="C469" s="14" t="s">
        <v>44</v>
      </c>
      <c r="D469" s="14" t="s">
        <v>1</v>
      </c>
      <c r="E469" s="15">
        <v>738</v>
      </c>
      <c r="F469" s="15">
        <v>547</v>
      </c>
      <c r="G469" s="16">
        <v>1285</v>
      </c>
      <c r="H469" s="15">
        <v>0</v>
      </c>
      <c r="I469" s="18">
        <v>0</v>
      </c>
      <c r="J469" s="18">
        <v>6</v>
      </c>
      <c r="K469" s="19">
        <v>16</v>
      </c>
    </row>
    <row r="470" spans="1:11" ht="12.75">
      <c r="A470" s="13">
        <v>14</v>
      </c>
      <c r="B470" s="13">
        <v>20</v>
      </c>
      <c r="C470" s="14" t="s">
        <v>44</v>
      </c>
      <c r="D470" s="14" t="s">
        <v>1</v>
      </c>
      <c r="E470" s="15">
        <v>678</v>
      </c>
      <c r="F470" s="15">
        <v>581</v>
      </c>
      <c r="G470" s="16">
        <v>1259</v>
      </c>
      <c r="H470" s="17">
        <v>0</v>
      </c>
      <c r="I470" s="13">
        <v>0</v>
      </c>
      <c r="J470" s="13">
        <v>2</v>
      </c>
      <c r="K470" s="19">
        <v>17</v>
      </c>
    </row>
    <row r="471" spans="1:11" ht="12.75">
      <c r="A471" s="13">
        <v>8</v>
      </c>
      <c r="B471" s="13">
        <v>20</v>
      </c>
      <c r="C471" s="14" t="s">
        <v>44</v>
      </c>
      <c r="D471" s="14" t="s">
        <v>1</v>
      </c>
      <c r="E471" s="15">
        <v>847</v>
      </c>
      <c r="F471" s="15">
        <v>627</v>
      </c>
      <c r="G471" s="16">
        <v>1474</v>
      </c>
      <c r="H471" s="17">
        <v>0</v>
      </c>
      <c r="I471" s="13">
        <v>0</v>
      </c>
      <c r="J471" s="13">
        <v>4</v>
      </c>
      <c r="K471" s="19">
        <v>18</v>
      </c>
    </row>
    <row r="472" spans="1:11" ht="12.75">
      <c r="A472" s="13">
        <v>26</v>
      </c>
      <c r="B472" s="13">
        <v>20</v>
      </c>
      <c r="C472" s="14" t="s">
        <v>44</v>
      </c>
      <c r="D472" s="14" t="s">
        <v>1</v>
      </c>
      <c r="E472" s="15">
        <v>514</v>
      </c>
      <c r="F472" s="15">
        <v>494</v>
      </c>
      <c r="G472" s="16">
        <v>1008</v>
      </c>
      <c r="H472" s="17">
        <v>0</v>
      </c>
      <c r="I472" s="13">
        <v>0</v>
      </c>
      <c r="J472" s="13">
        <v>8</v>
      </c>
      <c r="K472" s="19">
        <v>19</v>
      </c>
    </row>
    <row r="473" spans="1:11" ht="12.75">
      <c r="A473" s="13">
        <v>24</v>
      </c>
      <c r="B473" s="13">
        <v>20</v>
      </c>
      <c r="C473" s="14" t="s">
        <v>44</v>
      </c>
      <c r="D473" s="14" t="s">
        <v>1</v>
      </c>
      <c r="E473" s="15">
        <v>440</v>
      </c>
      <c r="F473" s="15">
        <v>606</v>
      </c>
      <c r="G473" s="16">
        <v>1046</v>
      </c>
      <c r="H473" s="17">
        <v>0</v>
      </c>
      <c r="I473" s="13">
        <v>0</v>
      </c>
      <c r="J473" s="13">
        <v>10</v>
      </c>
      <c r="K473" s="19">
        <v>20</v>
      </c>
    </row>
    <row r="474" spans="1:11" ht="12.75">
      <c r="A474" s="13">
        <v>13</v>
      </c>
      <c r="B474" s="13">
        <v>20</v>
      </c>
      <c r="C474" s="14" t="s">
        <v>44</v>
      </c>
      <c r="D474" s="14" t="s">
        <v>1</v>
      </c>
      <c r="E474" s="15">
        <v>597</v>
      </c>
      <c r="F474" s="15">
        <v>844</v>
      </c>
      <c r="G474" s="16">
        <v>1441</v>
      </c>
      <c r="H474" s="17">
        <v>0</v>
      </c>
      <c r="I474" s="13">
        <v>0</v>
      </c>
      <c r="J474" s="13">
        <v>10</v>
      </c>
      <c r="K474" s="19">
        <v>21</v>
      </c>
    </row>
    <row r="475" spans="1:11" ht="12.75">
      <c r="A475" s="13">
        <v>5</v>
      </c>
      <c r="B475" s="13">
        <v>20</v>
      </c>
      <c r="C475" s="14" t="s">
        <v>44</v>
      </c>
      <c r="D475" s="14" t="s">
        <v>1</v>
      </c>
      <c r="E475" s="15">
        <v>1120</v>
      </c>
      <c r="F475" s="15">
        <v>711</v>
      </c>
      <c r="G475" s="16">
        <v>1831</v>
      </c>
      <c r="H475" s="17">
        <v>60</v>
      </c>
      <c r="I475" s="13">
        <v>16</v>
      </c>
      <c r="J475" s="13">
        <v>4</v>
      </c>
      <c r="K475" s="19">
        <v>22</v>
      </c>
    </row>
    <row r="476" spans="1:11" ht="12.75">
      <c r="A476" s="13">
        <v>27</v>
      </c>
      <c r="B476" s="13">
        <v>20</v>
      </c>
      <c r="C476" s="14" t="s">
        <v>44</v>
      </c>
      <c r="D476" s="14" t="s">
        <v>1</v>
      </c>
      <c r="E476" s="15">
        <v>106</v>
      </c>
      <c r="F476" s="15">
        <v>574</v>
      </c>
      <c r="G476" s="16">
        <v>680</v>
      </c>
      <c r="H476" s="15">
        <v>0</v>
      </c>
      <c r="I476" s="18">
        <v>0</v>
      </c>
      <c r="J476" s="18">
        <v>16</v>
      </c>
      <c r="K476" s="19">
        <v>23</v>
      </c>
    </row>
    <row r="477" spans="1:11" ht="12.75">
      <c r="A477" s="13">
        <v>11</v>
      </c>
      <c r="B477" s="13">
        <v>20</v>
      </c>
      <c r="C477" s="14" t="s">
        <v>44</v>
      </c>
      <c r="D477" s="14" t="s">
        <v>1</v>
      </c>
      <c r="E477" s="15">
        <v>913</v>
      </c>
      <c r="F477" s="15">
        <v>606</v>
      </c>
      <c r="G477" s="16">
        <v>1519</v>
      </c>
      <c r="H477" s="17">
        <v>0</v>
      </c>
      <c r="I477" s="13">
        <v>0</v>
      </c>
      <c r="J477" s="13">
        <v>8</v>
      </c>
      <c r="K477" s="19">
        <v>24</v>
      </c>
    </row>
    <row r="478" spans="1:11" ht="12.75">
      <c r="A478" s="13">
        <v>9</v>
      </c>
      <c r="B478" s="13">
        <v>20</v>
      </c>
      <c r="C478" s="14" t="s">
        <v>44</v>
      </c>
      <c r="D478" s="14" t="s">
        <v>1</v>
      </c>
      <c r="E478" s="15">
        <v>807</v>
      </c>
      <c r="F478" s="15">
        <v>708</v>
      </c>
      <c r="G478" s="16">
        <v>1515</v>
      </c>
      <c r="H478" s="17">
        <v>0</v>
      </c>
      <c r="I478" s="13">
        <v>0</v>
      </c>
      <c r="J478" s="13">
        <v>4</v>
      </c>
      <c r="K478" s="19">
        <v>25</v>
      </c>
    </row>
    <row r="479" spans="1:11" ht="12.75">
      <c r="A479" s="13">
        <v>22</v>
      </c>
      <c r="B479" s="13">
        <v>20</v>
      </c>
      <c r="C479" s="14" t="s">
        <v>44</v>
      </c>
      <c r="D479" s="14" t="s">
        <v>1</v>
      </c>
      <c r="E479" s="15">
        <v>670</v>
      </c>
      <c r="F479" s="15">
        <v>372</v>
      </c>
      <c r="G479" s="16">
        <v>1042</v>
      </c>
      <c r="H479" s="17">
        <v>0</v>
      </c>
      <c r="I479" s="13">
        <v>0</v>
      </c>
      <c r="J479" s="13">
        <v>8</v>
      </c>
      <c r="K479" s="19">
        <v>26</v>
      </c>
    </row>
    <row r="480" spans="1:11" s="25" customFormat="1" ht="12.75">
      <c r="A480" s="13">
        <v>25</v>
      </c>
      <c r="B480" s="13">
        <v>20</v>
      </c>
      <c r="C480" s="14" t="s">
        <v>44</v>
      </c>
      <c r="D480" s="14" t="s">
        <v>1</v>
      </c>
      <c r="E480" s="15">
        <v>359</v>
      </c>
      <c r="F480" s="15">
        <v>462</v>
      </c>
      <c r="G480" s="16">
        <v>821</v>
      </c>
      <c r="H480" s="17">
        <v>0</v>
      </c>
      <c r="I480" s="13">
        <v>0</v>
      </c>
      <c r="J480" s="13">
        <v>12</v>
      </c>
      <c r="K480" s="19">
        <v>27</v>
      </c>
    </row>
    <row r="481" spans="1:11" s="25" customFormat="1" ht="12.75">
      <c r="A481" s="13">
        <v>9</v>
      </c>
      <c r="B481" s="13">
        <v>20</v>
      </c>
      <c r="C481" s="14" t="s">
        <v>44</v>
      </c>
      <c r="D481" s="14" t="s">
        <v>1</v>
      </c>
      <c r="E481" s="15">
        <v>453</v>
      </c>
      <c r="F481" s="15">
        <v>1079</v>
      </c>
      <c r="G481" s="16">
        <f>SUM(E481:F481)</f>
        <v>1532</v>
      </c>
      <c r="H481" s="17">
        <v>0</v>
      </c>
      <c r="I481" s="13">
        <v>16</v>
      </c>
      <c r="J481" s="13">
        <v>4</v>
      </c>
      <c r="K481" s="19">
        <v>28</v>
      </c>
    </row>
    <row r="482" spans="1:11" s="25" customFormat="1" ht="12.75">
      <c r="A482" s="13">
        <v>16</v>
      </c>
      <c r="B482" s="13">
        <v>20</v>
      </c>
      <c r="C482" s="14" t="s">
        <v>44</v>
      </c>
      <c r="D482" s="14" t="s">
        <v>1</v>
      </c>
      <c r="E482" s="15">
        <v>494</v>
      </c>
      <c r="F482" s="15">
        <v>825</v>
      </c>
      <c r="G482" s="16">
        <f>SUM(E482:F482)</f>
        <v>1319</v>
      </c>
      <c r="H482" s="15">
        <v>0</v>
      </c>
      <c r="I482" s="18">
        <v>0</v>
      </c>
      <c r="J482" s="18">
        <v>4</v>
      </c>
      <c r="K482" s="19">
        <v>29</v>
      </c>
    </row>
    <row r="483" spans="1:11" s="25" customFormat="1" ht="12.75">
      <c r="A483" s="13">
        <v>17</v>
      </c>
      <c r="B483" s="13">
        <v>20</v>
      </c>
      <c r="C483" s="14" t="s">
        <v>44</v>
      </c>
      <c r="D483" s="14" t="s">
        <v>1</v>
      </c>
      <c r="E483" s="15">
        <v>811</v>
      </c>
      <c r="F483" s="15">
        <v>447</v>
      </c>
      <c r="G483" s="16">
        <v>1258</v>
      </c>
      <c r="H483" s="17">
        <v>0</v>
      </c>
      <c r="I483" s="13">
        <v>0</v>
      </c>
      <c r="J483" s="13">
        <v>10</v>
      </c>
      <c r="K483" s="19">
        <v>30</v>
      </c>
    </row>
    <row r="484" spans="2:10" ht="15.75">
      <c r="B484" s="3"/>
      <c r="D484" s="26" t="s">
        <v>13</v>
      </c>
      <c r="E484" s="27">
        <v>30</v>
      </c>
      <c r="F484" s="28"/>
      <c r="G484" s="29">
        <f>SUM(G454:G483)</f>
        <v>40634</v>
      </c>
      <c r="H484" s="30">
        <f>SUM(H454:H483)</f>
        <v>331</v>
      </c>
      <c r="I484" s="30">
        <f>SUM(I454:I483)</f>
        <v>57</v>
      </c>
      <c r="J484" s="30">
        <f>SUM(J454:J483)</f>
        <v>198</v>
      </c>
    </row>
    <row r="485" spans="7:10" ht="12.75">
      <c r="G485" s="4" t="s">
        <v>14</v>
      </c>
      <c r="H485" s="3" t="s">
        <v>9</v>
      </c>
      <c r="I485" s="3" t="s">
        <v>10</v>
      </c>
      <c r="J485" s="3" t="s">
        <v>11</v>
      </c>
    </row>
    <row r="486" spans="2:11" ht="12.75">
      <c r="B486"/>
      <c r="C486"/>
      <c r="D486" s="31" t="s">
        <v>15</v>
      </c>
      <c r="E486" s="32">
        <v>190</v>
      </c>
      <c r="F486" s="1"/>
      <c r="G486" s="33"/>
      <c r="H486" s="313" t="s">
        <v>16</v>
      </c>
      <c r="I486" s="313"/>
      <c r="J486" s="313"/>
      <c r="K486" s="35">
        <f>J484/30</f>
        <v>6.6</v>
      </c>
    </row>
    <row r="487" spans="2:11" ht="12.75">
      <c r="B487"/>
      <c r="C487" s="36" t="s">
        <v>17</v>
      </c>
      <c r="D487"/>
      <c r="E487" s="1"/>
      <c r="F487" s="1"/>
      <c r="G487" s="4" t="s">
        <v>18</v>
      </c>
      <c r="H487" s="1"/>
      <c r="I487" s="1"/>
      <c r="J487" s="1"/>
      <c r="K487" s="28"/>
    </row>
    <row r="488" spans="2:11" ht="15.75">
      <c r="B488" s="32">
        <v>1</v>
      </c>
      <c r="C488" s="37" t="s">
        <v>19</v>
      </c>
      <c r="D488" s="31" t="s">
        <v>20</v>
      </c>
      <c r="E488" s="38">
        <f>B495</f>
        <v>5</v>
      </c>
      <c r="F488" s="1"/>
      <c r="G488" s="39">
        <f>G484/30</f>
        <v>1354.4666666666667</v>
      </c>
      <c r="H488" s="1"/>
      <c r="I488" s="1"/>
      <c r="J488" s="1"/>
      <c r="K488" s="28"/>
    </row>
    <row r="489" spans="2:11" ht="15">
      <c r="B489" s="32">
        <v>1</v>
      </c>
      <c r="C489" s="37" t="s">
        <v>21</v>
      </c>
      <c r="D489" s="4" t="s">
        <v>22</v>
      </c>
      <c r="E489" s="40">
        <v>1904</v>
      </c>
      <c r="F489" s="1" t="s">
        <v>14</v>
      </c>
      <c r="G489" s="33"/>
      <c r="H489" s="1"/>
      <c r="I489" s="1"/>
      <c r="J489" s="1"/>
      <c r="K489" s="28"/>
    </row>
    <row r="490" spans="2:11" ht="18">
      <c r="B490" s="32">
        <v>0</v>
      </c>
      <c r="C490" s="37" t="s">
        <v>45</v>
      </c>
      <c r="D490" s="4" t="s">
        <v>24</v>
      </c>
      <c r="E490" s="41">
        <v>574</v>
      </c>
      <c r="F490" s="34" t="s">
        <v>25</v>
      </c>
      <c r="G490" s="42"/>
      <c r="H490" s="43"/>
      <c r="I490" s="43"/>
      <c r="J490" s="43"/>
      <c r="K490" s="28"/>
    </row>
    <row r="491" spans="2:11" ht="12.75">
      <c r="B491" s="32">
        <v>0</v>
      </c>
      <c r="C491" s="37" t="s">
        <v>46</v>
      </c>
      <c r="D491"/>
      <c r="E491" s="1"/>
      <c r="F491" s="1"/>
      <c r="G491" s="33"/>
      <c r="H491" s="1"/>
      <c r="I491" s="1"/>
      <c r="J491" s="1"/>
      <c r="K491" s="28"/>
    </row>
    <row r="492" spans="2:3" ht="12.75">
      <c r="B492" s="32">
        <v>2</v>
      </c>
      <c r="C492" s="37" t="s">
        <v>27</v>
      </c>
    </row>
    <row r="493" spans="2:3" ht="12.75">
      <c r="B493" s="32">
        <v>1</v>
      </c>
      <c r="C493" s="37" t="s">
        <v>28</v>
      </c>
    </row>
    <row r="494" spans="2:3" ht="12.75">
      <c r="B494" s="32">
        <v>0</v>
      </c>
      <c r="C494" s="37" t="s">
        <v>33</v>
      </c>
    </row>
    <row r="495" ht="15.75">
      <c r="B495" s="38">
        <f>SUM(B488:B494)</f>
        <v>5</v>
      </c>
    </row>
    <row r="497" spans="1:11" ht="26.25">
      <c r="A497" s="54">
        <v>12</v>
      </c>
      <c r="B497" s="7"/>
      <c r="C497" s="311" t="s">
        <v>47</v>
      </c>
      <c r="D497" s="311"/>
      <c r="E497" s="312" t="s">
        <v>1</v>
      </c>
      <c r="F497" s="312"/>
      <c r="G497" s="312"/>
      <c r="H497" s="312"/>
      <c r="I497" s="312"/>
      <c r="J497" s="312"/>
      <c r="K497" s="312"/>
    </row>
    <row r="498" spans="1:11" ht="12.75">
      <c r="A498" s="8" t="s">
        <v>2</v>
      </c>
      <c r="B498" s="9" t="s">
        <v>3</v>
      </c>
      <c r="C498" s="10" t="s">
        <v>4</v>
      </c>
      <c r="D498" s="10" t="s">
        <v>5</v>
      </c>
      <c r="E498" s="9" t="s">
        <v>6</v>
      </c>
      <c r="F498" s="9" t="s">
        <v>7</v>
      </c>
      <c r="G498" s="11" t="s">
        <v>8</v>
      </c>
      <c r="H498" s="9" t="s">
        <v>9</v>
      </c>
      <c r="I498" s="9" t="s">
        <v>10</v>
      </c>
      <c r="J498" s="9" t="s">
        <v>11</v>
      </c>
      <c r="K498" s="51" t="s">
        <v>12</v>
      </c>
    </row>
    <row r="499" spans="1:11" ht="12.75">
      <c r="A499" s="13">
        <v>2</v>
      </c>
      <c r="B499" s="13">
        <v>20</v>
      </c>
      <c r="C499" s="14" t="s">
        <v>47</v>
      </c>
      <c r="D499" s="14" t="s">
        <v>1</v>
      </c>
      <c r="E499" s="15">
        <v>1226</v>
      </c>
      <c r="F499" s="15">
        <v>985</v>
      </c>
      <c r="G499" s="16">
        <v>2211</v>
      </c>
      <c r="H499" s="17">
        <v>75</v>
      </c>
      <c r="I499" s="13">
        <v>18</v>
      </c>
      <c r="J499" s="13">
        <v>0</v>
      </c>
      <c r="K499" s="49">
        <v>7</v>
      </c>
    </row>
    <row r="500" spans="1:11" ht="12.75">
      <c r="A500" s="13">
        <v>4</v>
      </c>
      <c r="B500" s="13">
        <v>20</v>
      </c>
      <c r="C500" s="14" t="s">
        <v>47</v>
      </c>
      <c r="D500" s="14" t="s">
        <v>1</v>
      </c>
      <c r="E500" s="15">
        <v>976</v>
      </c>
      <c r="F500" s="15">
        <v>974</v>
      </c>
      <c r="G500" s="16">
        <v>1950</v>
      </c>
      <c r="H500" s="17">
        <v>60</v>
      </c>
      <c r="I500" s="13">
        <v>0</v>
      </c>
      <c r="J500" s="13">
        <v>0</v>
      </c>
      <c r="K500" s="49">
        <v>11</v>
      </c>
    </row>
    <row r="501" spans="1:11" ht="12.75">
      <c r="A501" s="13">
        <v>7</v>
      </c>
      <c r="B501" s="13">
        <v>20</v>
      </c>
      <c r="C501" s="14" t="s">
        <v>47</v>
      </c>
      <c r="D501" s="14" t="s">
        <v>1</v>
      </c>
      <c r="E501" s="15">
        <v>1048</v>
      </c>
      <c r="F501" s="15">
        <v>770</v>
      </c>
      <c r="G501" s="16">
        <v>1818</v>
      </c>
      <c r="H501" s="17">
        <v>35</v>
      </c>
      <c r="I501" s="13">
        <v>0</v>
      </c>
      <c r="J501" s="13">
        <v>0</v>
      </c>
      <c r="K501" s="49">
        <v>15</v>
      </c>
    </row>
    <row r="502" spans="1:11" ht="12.75">
      <c r="A502" s="13">
        <v>5</v>
      </c>
      <c r="B502" s="13">
        <v>20</v>
      </c>
      <c r="C502" s="14" t="s">
        <v>47</v>
      </c>
      <c r="D502" s="14" t="s">
        <v>1</v>
      </c>
      <c r="E502" s="15">
        <v>828</v>
      </c>
      <c r="F502" s="15">
        <v>887</v>
      </c>
      <c r="G502" s="16">
        <v>1715</v>
      </c>
      <c r="H502" s="17">
        <v>55</v>
      </c>
      <c r="I502" s="13">
        <v>0</v>
      </c>
      <c r="J502" s="13">
        <v>0</v>
      </c>
      <c r="K502" s="49">
        <v>14</v>
      </c>
    </row>
    <row r="503" spans="1:11" ht="12.75">
      <c r="A503" s="13">
        <v>5</v>
      </c>
      <c r="B503" s="13">
        <v>20</v>
      </c>
      <c r="C503" s="14" t="s">
        <v>47</v>
      </c>
      <c r="D503" s="14" t="s">
        <v>1</v>
      </c>
      <c r="E503" s="15">
        <v>924</v>
      </c>
      <c r="F503" s="15">
        <v>784</v>
      </c>
      <c r="G503" s="16">
        <v>1708</v>
      </c>
      <c r="H503" s="17">
        <v>55</v>
      </c>
      <c r="I503" s="13">
        <v>0</v>
      </c>
      <c r="J503" s="13">
        <v>4</v>
      </c>
      <c r="K503" s="49">
        <v>23</v>
      </c>
    </row>
    <row r="504" spans="1:11" ht="12.75">
      <c r="A504" s="20">
        <v>4</v>
      </c>
      <c r="B504" s="20">
        <v>20</v>
      </c>
      <c r="C504" s="21" t="s">
        <v>47</v>
      </c>
      <c r="D504" s="21" t="s">
        <v>1</v>
      </c>
      <c r="E504" s="22">
        <v>765</v>
      </c>
      <c r="F504" s="22">
        <v>921</v>
      </c>
      <c r="G504" s="23">
        <v>1686</v>
      </c>
      <c r="H504" s="20">
        <v>55</v>
      </c>
      <c r="I504" s="20">
        <v>0</v>
      </c>
      <c r="J504" s="20">
        <v>2</v>
      </c>
      <c r="K504" s="55">
        <v>5</v>
      </c>
    </row>
    <row r="505" spans="1:11" ht="12.75">
      <c r="A505" s="13">
        <v>4</v>
      </c>
      <c r="B505" s="13">
        <v>20</v>
      </c>
      <c r="C505" s="14" t="s">
        <v>47</v>
      </c>
      <c r="D505" s="14" t="s">
        <v>1</v>
      </c>
      <c r="E505" s="15">
        <v>813</v>
      </c>
      <c r="F505" s="15">
        <v>865</v>
      </c>
      <c r="G505" s="16">
        <v>1678</v>
      </c>
      <c r="H505" s="17">
        <v>65</v>
      </c>
      <c r="I505" s="13">
        <v>0</v>
      </c>
      <c r="J505" s="13">
        <v>2</v>
      </c>
      <c r="K505" s="49">
        <v>10</v>
      </c>
    </row>
    <row r="506" spans="1:11" ht="12.75">
      <c r="A506" s="13">
        <v>7</v>
      </c>
      <c r="B506" s="13">
        <v>20</v>
      </c>
      <c r="C506" s="14" t="s">
        <v>47</v>
      </c>
      <c r="D506" s="14" t="s">
        <v>1</v>
      </c>
      <c r="E506" s="15">
        <v>712</v>
      </c>
      <c r="F506" s="15">
        <v>962</v>
      </c>
      <c r="G506" s="16">
        <v>1674</v>
      </c>
      <c r="H506" s="17">
        <v>0</v>
      </c>
      <c r="I506" s="13">
        <v>0</v>
      </c>
      <c r="J506" s="13">
        <v>2</v>
      </c>
      <c r="K506" s="49">
        <v>16</v>
      </c>
    </row>
    <row r="507" spans="1:11" ht="12.75">
      <c r="A507" s="13">
        <v>8</v>
      </c>
      <c r="B507" s="13">
        <v>20</v>
      </c>
      <c r="C507" s="14" t="s">
        <v>47</v>
      </c>
      <c r="D507" s="14" t="s">
        <v>1</v>
      </c>
      <c r="E507" s="15">
        <v>850</v>
      </c>
      <c r="F507" s="15">
        <v>794</v>
      </c>
      <c r="G507" s="16">
        <v>1644</v>
      </c>
      <c r="H507" s="17">
        <v>0</v>
      </c>
      <c r="I507" s="13">
        <v>0</v>
      </c>
      <c r="J507" s="13">
        <v>2</v>
      </c>
      <c r="K507" s="49">
        <v>4</v>
      </c>
    </row>
    <row r="508" spans="1:11" ht="12.75">
      <c r="A508" s="13">
        <v>12</v>
      </c>
      <c r="B508" s="13">
        <v>20</v>
      </c>
      <c r="C508" s="14" t="s">
        <v>47</v>
      </c>
      <c r="D508" s="14" t="s">
        <v>1</v>
      </c>
      <c r="E508" s="15">
        <v>294</v>
      </c>
      <c r="F508" s="15">
        <v>1266</v>
      </c>
      <c r="G508" s="16">
        <v>1560</v>
      </c>
      <c r="H508" s="17">
        <v>0</v>
      </c>
      <c r="I508" s="13">
        <v>11</v>
      </c>
      <c r="J508" s="13">
        <v>2</v>
      </c>
      <c r="K508" s="49">
        <v>27</v>
      </c>
    </row>
    <row r="509" spans="1:11" ht="12.75">
      <c r="A509" s="13">
        <v>10</v>
      </c>
      <c r="B509" s="13">
        <v>20</v>
      </c>
      <c r="C509" s="14" t="s">
        <v>47</v>
      </c>
      <c r="D509" s="14" t="s">
        <v>1</v>
      </c>
      <c r="E509" s="15">
        <v>412</v>
      </c>
      <c r="F509" s="15">
        <v>1144</v>
      </c>
      <c r="G509" s="16">
        <v>1556</v>
      </c>
      <c r="H509" s="17">
        <v>0</v>
      </c>
      <c r="I509" s="18">
        <v>0</v>
      </c>
      <c r="J509" s="18">
        <v>4</v>
      </c>
      <c r="K509" s="49">
        <v>24</v>
      </c>
    </row>
    <row r="510" spans="1:11" ht="12.75">
      <c r="A510" s="13">
        <v>9</v>
      </c>
      <c r="B510" s="13">
        <v>20</v>
      </c>
      <c r="C510" s="14" t="s">
        <v>47</v>
      </c>
      <c r="D510" s="14" t="s">
        <v>1</v>
      </c>
      <c r="E510" s="15">
        <v>549</v>
      </c>
      <c r="F510" s="15">
        <v>963</v>
      </c>
      <c r="G510" s="16">
        <v>1512</v>
      </c>
      <c r="H510" s="17">
        <v>0</v>
      </c>
      <c r="I510" s="13">
        <v>0</v>
      </c>
      <c r="J510" s="13">
        <v>6</v>
      </c>
      <c r="K510" s="49">
        <v>2</v>
      </c>
    </row>
    <row r="511" spans="1:11" ht="12.75">
      <c r="A511" s="13">
        <v>9</v>
      </c>
      <c r="B511" s="13">
        <v>20</v>
      </c>
      <c r="C511" s="14" t="s">
        <v>47</v>
      </c>
      <c r="D511" s="14" t="s">
        <v>1</v>
      </c>
      <c r="E511" s="15">
        <v>849</v>
      </c>
      <c r="F511" s="15">
        <v>638</v>
      </c>
      <c r="G511" s="16">
        <f>E511+F511</f>
        <v>1487</v>
      </c>
      <c r="H511" s="17">
        <v>0</v>
      </c>
      <c r="I511" s="13">
        <v>0</v>
      </c>
      <c r="J511" s="13">
        <v>0</v>
      </c>
      <c r="K511" s="49">
        <v>1</v>
      </c>
    </row>
    <row r="512" spans="1:11" ht="12.75">
      <c r="A512" s="13">
        <v>11</v>
      </c>
      <c r="B512" s="13">
        <v>20</v>
      </c>
      <c r="C512" s="14" t="s">
        <v>47</v>
      </c>
      <c r="D512" s="14" t="s">
        <v>1</v>
      </c>
      <c r="E512" s="15">
        <v>734</v>
      </c>
      <c r="F512" s="15">
        <v>690</v>
      </c>
      <c r="G512" s="16">
        <v>1424</v>
      </c>
      <c r="H512" s="17">
        <v>0</v>
      </c>
      <c r="I512" s="13">
        <v>0</v>
      </c>
      <c r="J512" s="13">
        <v>4</v>
      </c>
      <c r="K512" s="49">
        <v>13</v>
      </c>
    </row>
    <row r="513" spans="1:11" ht="12.75">
      <c r="A513" s="13">
        <v>12</v>
      </c>
      <c r="B513" s="13">
        <v>20</v>
      </c>
      <c r="C513" s="14" t="s">
        <v>47</v>
      </c>
      <c r="D513" s="14" t="s">
        <v>1</v>
      </c>
      <c r="E513" s="15">
        <v>507</v>
      </c>
      <c r="F513" s="15">
        <v>887</v>
      </c>
      <c r="G513" s="16">
        <v>1394</v>
      </c>
      <c r="H513" s="17">
        <v>0</v>
      </c>
      <c r="I513" s="13">
        <v>0</v>
      </c>
      <c r="J513" s="13">
        <v>2</v>
      </c>
      <c r="K513" s="49">
        <v>19</v>
      </c>
    </row>
    <row r="514" spans="1:11" ht="12.75">
      <c r="A514" s="13">
        <v>13</v>
      </c>
      <c r="B514" s="13">
        <v>20</v>
      </c>
      <c r="C514" s="14" t="s">
        <v>47</v>
      </c>
      <c r="D514" s="14" t="s">
        <v>1</v>
      </c>
      <c r="E514" s="15">
        <v>484</v>
      </c>
      <c r="F514" s="15">
        <v>833</v>
      </c>
      <c r="G514" s="16">
        <v>1317</v>
      </c>
      <c r="H514" s="17">
        <v>0</v>
      </c>
      <c r="I514" s="13">
        <v>0</v>
      </c>
      <c r="J514" s="13">
        <v>0</v>
      </c>
      <c r="K514" s="49">
        <v>8</v>
      </c>
    </row>
    <row r="515" spans="1:11" ht="12.75">
      <c r="A515" s="13">
        <v>14</v>
      </c>
      <c r="B515" s="13">
        <v>20</v>
      </c>
      <c r="C515" s="14" t="s">
        <v>47</v>
      </c>
      <c r="D515" s="14" t="s">
        <v>1</v>
      </c>
      <c r="E515" s="15">
        <v>790</v>
      </c>
      <c r="F515" s="15">
        <v>488</v>
      </c>
      <c r="G515" s="16">
        <v>1278</v>
      </c>
      <c r="H515" s="17">
        <v>0</v>
      </c>
      <c r="I515" s="13">
        <v>0</v>
      </c>
      <c r="J515" s="13">
        <v>2</v>
      </c>
      <c r="K515" s="49">
        <v>6</v>
      </c>
    </row>
    <row r="516" spans="1:11" ht="12.75">
      <c r="A516" s="13">
        <v>15</v>
      </c>
      <c r="B516" s="13">
        <v>20</v>
      </c>
      <c r="C516" s="14" t="s">
        <v>47</v>
      </c>
      <c r="D516" s="14" t="s">
        <v>1</v>
      </c>
      <c r="E516" s="15">
        <v>308</v>
      </c>
      <c r="F516" s="15">
        <v>947</v>
      </c>
      <c r="G516" s="16">
        <v>1255</v>
      </c>
      <c r="H516" s="17">
        <v>0</v>
      </c>
      <c r="I516" s="13">
        <v>0</v>
      </c>
      <c r="J516" s="13">
        <v>8</v>
      </c>
      <c r="K516" s="49">
        <v>18</v>
      </c>
    </row>
    <row r="517" spans="1:11" ht="12.75">
      <c r="A517" s="13">
        <v>15</v>
      </c>
      <c r="B517" s="13">
        <v>20</v>
      </c>
      <c r="C517" s="14" t="s">
        <v>47</v>
      </c>
      <c r="D517" s="14" t="s">
        <v>1</v>
      </c>
      <c r="E517" s="15">
        <v>414</v>
      </c>
      <c r="F517" s="15">
        <v>836</v>
      </c>
      <c r="G517" s="16">
        <v>1250</v>
      </c>
      <c r="H517" s="17">
        <v>0</v>
      </c>
      <c r="I517" s="13">
        <v>0</v>
      </c>
      <c r="J517" s="13">
        <v>4</v>
      </c>
      <c r="K517" s="49">
        <v>17</v>
      </c>
    </row>
    <row r="518" spans="1:11" ht="12.75">
      <c r="A518" s="13">
        <v>17</v>
      </c>
      <c r="B518" s="13">
        <v>20</v>
      </c>
      <c r="C518" s="14" t="s">
        <v>47</v>
      </c>
      <c r="D518" s="14" t="s">
        <v>1</v>
      </c>
      <c r="E518" s="15">
        <v>335</v>
      </c>
      <c r="F518" s="15">
        <v>866</v>
      </c>
      <c r="G518" s="16">
        <v>1201</v>
      </c>
      <c r="H518" s="17">
        <v>0</v>
      </c>
      <c r="I518" s="13">
        <v>0</v>
      </c>
      <c r="J518" s="13">
        <v>4</v>
      </c>
      <c r="K518" s="49">
        <v>12</v>
      </c>
    </row>
    <row r="519" spans="1:11" ht="12.75">
      <c r="A519" s="13">
        <v>19</v>
      </c>
      <c r="B519" s="13">
        <v>20</v>
      </c>
      <c r="C519" s="14" t="s">
        <v>47</v>
      </c>
      <c r="D519" s="14" t="s">
        <v>1</v>
      </c>
      <c r="E519" s="15">
        <v>690</v>
      </c>
      <c r="F519" s="15">
        <v>401</v>
      </c>
      <c r="G519" s="16">
        <v>1091</v>
      </c>
      <c r="H519" s="17">
        <v>0</v>
      </c>
      <c r="I519" s="13">
        <v>0</v>
      </c>
      <c r="J519" s="13">
        <v>0</v>
      </c>
      <c r="K519" s="49">
        <v>9</v>
      </c>
    </row>
    <row r="520" spans="1:11" ht="12.75">
      <c r="A520" s="13">
        <v>16</v>
      </c>
      <c r="B520" s="13">
        <v>20</v>
      </c>
      <c r="C520" s="14" t="s">
        <v>47</v>
      </c>
      <c r="D520" s="14" t="s">
        <v>1</v>
      </c>
      <c r="E520" s="15">
        <v>368</v>
      </c>
      <c r="F520" s="15">
        <v>691</v>
      </c>
      <c r="G520" s="16">
        <v>1059</v>
      </c>
      <c r="H520" s="17">
        <v>0</v>
      </c>
      <c r="I520" s="13">
        <v>0</v>
      </c>
      <c r="J520" s="13">
        <v>10</v>
      </c>
      <c r="K520" s="49">
        <v>3</v>
      </c>
    </row>
    <row r="521" spans="1:11" ht="12.75">
      <c r="A521" s="13">
        <v>25</v>
      </c>
      <c r="B521" s="13">
        <v>20</v>
      </c>
      <c r="C521" s="14" t="s">
        <v>47</v>
      </c>
      <c r="D521" s="14" t="s">
        <v>1</v>
      </c>
      <c r="E521" s="15">
        <v>371</v>
      </c>
      <c r="F521" s="15">
        <v>663</v>
      </c>
      <c r="G521" s="16">
        <v>1034</v>
      </c>
      <c r="H521" s="17">
        <v>0</v>
      </c>
      <c r="I521" s="13">
        <v>0</v>
      </c>
      <c r="J521" s="13">
        <v>8</v>
      </c>
      <c r="K521" s="49">
        <v>20</v>
      </c>
    </row>
    <row r="522" spans="1:11" ht="12.75">
      <c r="A522" s="13">
        <v>22</v>
      </c>
      <c r="B522" s="13">
        <v>20</v>
      </c>
      <c r="C522" s="14" t="s">
        <v>47</v>
      </c>
      <c r="D522" s="14" t="s">
        <v>1</v>
      </c>
      <c r="E522" s="15">
        <v>432</v>
      </c>
      <c r="F522" s="15">
        <v>572</v>
      </c>
      <c r="G522" s="16">
        <v>1004</v>
      </c>
      <c r="H522" s="17">
        <v>0</v>
      </c>
      <c r="I522" s="13">
        <v>0</v>
      </c>
      <c r="J522" s="13">
        <v>4</v>
      </c>
      <c r="K522" s="49">
        <v>30</v>
      </c>
    </row>
    <row r="523" spans="1:11" ht="12.75">
      <c r="A523" s="13">
        <v>24</v>
      </c>
      <c r="B523" s="13">
        <v>20</v>
      </c>
      <c r="C523" s="14" t="s">
        <v>47</v>
      </c>
      <c r="D523" s="14" t="s">
        <v>1</v>
      </c>
      <c r="E523" s="15">
        <v>60</v>
      </c>
      <c r="F523" s="15">
        <v>878</v>
      </c>
      <c r="G523" s="16">
        <f>SUM(E523:F523)</f>
        <v>938</v>
      </c>
      <c r="H523" s="17">
        <v>0</v>
      </c>
      <c r="I523" s="13">
        <v>0</v>
      </c>
      <c r="J523" s="13">
        <v>6</v>
      </c>
      <c r="K523" s="49">
        <v>29</v>
      </c>
    </row>
    <row r="524" spans="1:11" ht="12.75">
      <c r="A524" s="1">
        <v>23</v>
      </c>
      <c r="B524" s="13">
        <v>20</v>
      </c>
      <c r="C524" s="14" t="s">
        <v>47</v>
      </c>
      <c r="D524" s="14" t="s">
        <v>1</v>
      </c>
      <c r="E524" s="15">
        <v>766</v>
      </c>
      <c r="F524" s="15">
        <v>155</v>
      </c>
      <c r="G524" s="16">
        <v>921</v>
      </c>
      <c r="H524" s="17">
        <v>0</v>
      </c>
      <c r="I524" s="13">
        <v>0</v>
      </c>
      <c r="J524" s="13">
        <v>8</v>
      </c>
      <c r="K524" s="49">
        <v>22</v>
      </c>
    </row>
    <row r="525" spans="1:11" s="25" customFormat="1" ht="12.75">
      <c r="A525" s="13">
        <v>26</v>
      </c>
      <c r="B525" s="13">
        <v>20</v>
      </c>
      <c r="C525" s="14" t="s">
        <v>47</v>
      </c>
      <c r="D525" s="14" t="s">
        <v>1</v>
      </c>
      <c r="E525" s="15">
        <v>438</v>
      </c>
      <c r="F525" s="15">
        <v>458</v>
      </c>
      <c r="G525" s="16">
        <f>SUM(E525:F525)</f>
        <v>896</v>
      </c>
      <c r="H525" s="17">
        <v>0</v>
      </c>
      <c r="I525" s="13">
        <v>0</v>
      </c>
      <c r="J525" s="13">
        <v>2</v>
      </c>
      <c r="K525" s="49">
        <v>28</v>
      </c>
    </row>
    <row r="526" spans="1:11" s="25" customFormat="1" ht="12.75">
      <c r="A526" s="13">
        <v>26</v>
      </c>
      <c r="B526" s="13">
        <v>20</v>
      </c>
      <c r="C526" s="14" t="s">
        <v>47</v>
      </c>
      <c r="D526" s="14" t="s">
        <v>1</v>
      </c>
      <c r="E526" s="15">
        <v>290</v>
      </c>
      <c r="F526" s="15">
        <v>582</v>
      </c>
      <c r="G526" s="16">
        <v>872</v>
      </c>
      <c r="H526" s="17">
        <v>0</v>
      </c>
      <c r="I526" s="13">
        <v>0</v>
      </c>
      <c r="J526" s="13">
        <v>2</v>
      </c>
      <c r="K526" s="49">
        <v>25</v>
      </c>
    </row>
    <row r="527" spans="1:11" s="25" customFormat="1" ht="12.75">
      <c r="A527" s="13">
        <v>24</v>
      </c>
      <c r="B527" s="13">
        <v>20</v>
      </c>
      <c r="C527" s="14" t="s">
        <v>47</v>
      </c>
      <c r="D527" s="14" t="s">
        <v>1</v>
      </c>
      <c r="E527" s="15">
        <v>329</v>
      </c>
      <c r="F527" s="15">
        <v>496</v>
      </c>
      <c r="G527" s="16">
        <v>825</v>
      </c>
      <c r="H527" s="17">
        <v>0</v>
      </c>
      <c r="I527" s="13">
        <v>0</v>
      </c>
      <c r="J527" s="13">
        <v>6</v>
      </c>
      <c r="K527" s="49">
        <v>26</v>
      </c>
    </row>
    <row r="528" spans="1:11" s="25" customFormat="1" ht="12.75">
      <c r="A528" s="13">
        <v>29</v>
      </c>
      <c r="B528" s="13">
        <v>20</v>
      </c>
      <c r="C528" s="14" t="s">
        <v>47</v>
      </c>
      <c r="D528" s="14" t="s">
        <v>1</v>
      </c>
      <c r="E528" s="15">
        <v>370</v>
      </c>
      <c r="F528" s="15">
        <v>237</v>
      </c>
      <c r="G528" s="16">
        <v>607</v>
      </c>
      <c r="H528" s="17">
        <v>0</v>
      </c>
      <c r="I528" s="13">
        <v>0</v>
      </c>
      <c r="J528" s="13">
        <v>10</v>
      </c>
      <c r="K528" s="49">
        <v>21</v>
      </c>
    </row>
    <row r="529" spans="2:10" ht="15.75">
      <c r="B529" s="3"/>
      <c r="D529" s="26" t="s">
        <v>13</v>
      </c>
      <c r="E529" s="27">
        <v>30</v>
      </c>
      <c r="F529" s="28"/>
      <c r="G529" s="29">
        <f>SUM(G499:G528)</f>
        <v>40565</v>
      </c>
      <c r="H529" s="30">
        <f>SUM(H499:H528)</f>
        <v>400</v>
      </c>
      <c r="I529" s="30">
        <f>SUM(I499:I528)</f>
        <v>29</v>
      </c>
      <c r="J529" s="30">
        <f>SUM(J499:J528)</f>
        <v>104</v>
      </c>
    </row>
    <row r="530" spans="7:10" ht="12.75">
      <c r="G530" s="4" t="s">
        <v>14</v>
      </c>
      <c r="H530" s="3" t="s">
        <v>9</v>
      </c>
      <c r="I530" s="3" t="s">
        <v>10</v>
      </c>
      <c r="J530" s="3" t="s">
        <v>11</v>
      </c>
    </row>
    <row r="531" spans="2:11" ht="12.75">
      <c r="B531"/>
      <c r="C531"/>
      <c r="D531" s="31" t="s">
        <v>15</v>
      </c>
      <c r="E531" s="32">
        <v>190</v>
      </c>
      <c r="F531" s="1"/>
      <c r="G531" s="33"/>
      <c r="H531" s="313" t="s">
        <v>16</v>
      </c>
      <c r="I531" s="313"/>
      <c r="J531" s="313"/>
      <c r="K531" s="35">
        <f>J529/30</f>
        <v>3.466666666666667</v>
      </c>
    </row>
    <row r="532" spans="2:11" ht="12.75">
      <c r="B532"/>
      <c r="C532" s="36" t="s">
        <v>17</v>
      </c>
      <c r="D532"/>
      <c r="E532" s="1"/>
      <c r="F532" s="1"/>
      <c r="G532" s="4" t="s">
        <v>18</v>
      </c>
      <c r="H532" s="1"/>
      <c r="I532" s="1"/>
      <c r="J532" s="1"/>
      <c r="K532" s="28"/>
    </row>
    <row r="533" spans="2:11" ht="15.75">
      <c r="B533" s="32">
        <v>0</v>
      </c>
      <c r="C533" s="37" t="s">
        <v>19</v>
      </c>
      <c r="D533" s="31" t="s">
        <v>20</v>
      </c>
      <c r="E533" s="38">
        <f>B540</f>
        <v>7</v>
      </c>
      <c r="F533" s="1"/>
      <c r="G533" s="39">
        <f>G529/30</f>
        <v>1352.1666666666667</v>
      </c>
      <c r="H533" s="1"/>
      <c r="I533" s="1"/>
      <c r="J533" s="1"/>
      <c r="K533" s="28"/>
    </row>
    <row r="534" spans="2:11" ht="15">
      <c r="B534" s="32">
        <v>1</v>
      </c>
      <c r="C534" s="37" t="s">
        <v>21</v>
      </c>
      <c r="D534" s="4" t="s">
        <v>22</v>
      </c>
      <c r="E534" s="40">
        <v>2211</v>
      </c>
      <c r="F534" s="1" t="s">
        <v>14</v>
      </c>
      <c r="G534" s="33"/>
      <c r="H534" s="1"/>
      <c r="I534" s="1"/>
      <c r="J534" s="1"/>
      <c r="K534" s="28"/>
    </row>
    <row r="535" spans="2:11" ht="18">
      <c r="B535" s="32">
        <v>0</v>
      </c>
      <c r="C535" s="37" t="s">
        <v>23</v>
      </c>
      <c r="D535" s="4" t="s">
        <v>24</v>
      </c>
      <c r="E535" s="41">
        <v>607</v>
      </c>
      <c r="F535" s="34" t="s">
        <v>25</v>
      </c>
      <c r="G535" s="42"/>
      <c r="H535" s="43"/>
      <c r="I535" s="43"/>
      <c r="J535" s="43"/>
      <c r="K535" s="28"/>
    </row>
    <row r="536" spans="2:11" ht="12.75">
      <c r="B536" s="32">
        <v>3</v>
      </c>
      <c r="C536" s="37" t="s">
        <v>26</v>
      </c>
      <c r="D536"/>
      <c r="E536" s="1"/>
      <c r="F536" s="1"/>
      <c r="G536" s="33"/>
      <c r="H536" s="1"/>
      <c r="I536" s="1"/>
      <c r="J536" s="1"/>
      <c r="K536" s="28"/>
    </row>
    <row r="537" spans="2:3" ht="12.75">
      <c r="B537" s="32">
        <v>2</v>
      </c>
      <c r="C537" s="37" t="s">
        <v>27</v>
      </c>
    </row>
    <row r="538" spans="2:3" ht="12.75">
      <c r="B538" s="32">
        <v>0</v>
      </c>
      <c r="C538" s="37" t="s">
        <v>28</v>
      </c>
    </row>
    <row r="539" spans="2:3" ht="12.75">
      <c r="B539" s="32">
        <v>1</v>
      </c>
      <c r="C539" s="37" t="s">
        <v>33</v>
      </c>
    </row>
    <row r="540" ht="15.75">
      <c r="B540" s="38">
        <f>SUM(B533:B539)</f>
        <v>7</v>
      </c>
    </row>
    <row r="542" spans="1:11" ht="26.25">
      <c r="A542" s="54">
        <v>13</v>
      </c>
      <c r="B542" s="7"/>
      <c r="C542" s="311" t="s">
        <v>48</v>
      </c>
      <c r="D542" s="311"/>
      <c r="E542" s="312" t="s">
        <v>42</v>
      </c>
      <c r="F542" s="312"/>
      <c r="G542" s="312"/>
      <c r="H542" s="312"/>
      <c r="I542" s="312"/>
      <c r="J542" s="312"/>
      <c r="K542" s="312"/>
    </row>
    <row r="543" spans="1:13" ht="12.75">
      <c r="A543" s="8" t="s">
        <v>2</v>
      </c>
      <c r="B543" s="9" t="s">
        <v>3</v>
      </c>
      <c r="C543" s="10" t="s">
        <v>4</v>
      </c>
      <c r="D543" s="10" t="s">
        <v>5</v>
      </c>
      <c r="E543" s="9" t="s">
        <v>6</v>
      </c>
      <c r="F543" s="9" t="s">
        <v>7</v>
      </c>
      <c r="G543" s="11" t="s">
        <v>8</v>
      </c>
      <c r="H543" s="9" t="s">
        <v>9</v>
      </c>
      <c r="I543" s="9" t="s">
        <v>10</v>
      </c>
      <c r="J543" s="9" t="s">
        <v>11</v>
      </c>
      <c r="K543" s="51" t="s">
        <v>12</v>
      </c>
      <c r="M543">
        <v>1</v>
      </c>
    </row>
    <row r="544" spans="1:13" ht="12.75">
      <c r="A544" s="13">
        <v>13</v>
      </c>
      <c r="B544" s="13">
        <v>20</v>
      </c>
      <c r="C544" s="14" t="s">
        <v>48</v>
      </c>
      <c r="D544" s="14" t="s">
        <v>42</v>
      </c>
      <c r="E544" s="15">
        <v>460</v>
      </c>
      <c r="F544" s="15">
        <v>901</v>
      </c>
      <c r="G544" s="16">
        <f>E544+F544</f>
        <v>1361</v>
      </c>
      <c r="H544" s="17">
        <v>0</v>
      </c>
      <c r="I544" s="13">
        <v>0</v>
      </c>
      <c r="J544" s="13">
        <v>8</v>
      </c>
      <c r="K544" s="19">
        <v>1</v>
      </c>
      <c r="M544">
        <v>2</v>
      </c>
    </row>
    <row r="545" spans="1:13" ht="12.75">
      <c r="A545" s="13">
        <v>11</v>
      </c>
      <c r="B545" s="13">
        <v>20</v>
      </c>
      <c r="C545" s="14" t="s">
        <v>48</v>
      </c>
      <c r="D545" s="14" t="s">
        <v>42</v>
      </c>
      <c r="E545" s="15">
        <v>417</v>
      </c>
      <c r="F545" s="15">
        <v>1072</v>
      </c>
      <c r="G545" s="16">
        <v>1489</v>
      </c>
      <c r="H545" s="17">
        <v>0</v>
      </c>
      <c r="I545" s="13">
        <v>0</v>
      </c>
      <c r="J545" s="13">
        <v>10</v>
      </c>
      <c r="K545" s="19">
        <v>2</v>
      </c>
      <c r="M545">
        <v>3</v>
      </c>
    </row>
    <row r="546" spans="1:13" ht="12.75">
      <c r="A546" s="13">
        <v>10</v>
      </c>
      <c r="B546" s="13">
        <v>20</v>
      </c>
      <c r="C546" s="14" t="s">
        <v>48</v>
      </c>
      <c r="D546" s="14" t="s">
        <v>42</v>
      </c>
      <c r="E546" s="15">
        <v>712</v>
      </c>
      <c r="F546" s="15">
        <v>587</v>
      </c>
      <c r="G546" s="16">
        <v>1299</v>
      </c>
      <c r="H546" s="17">
        <v>0</v>
      </c>
      <c r="I546" s="18">
        <v>0</v>
      </c>
      <c r="J546" s="18">
        <v>6</v>
      </c>
      <c r="K546" s="19">
        <v>3</v>
      </c>
      <c r="M546">
        <v>4</v>
      </c>
    </row>
    <row r="547" spans="1:13" ht="12.75">
      <c r="A547" s="13">
        <v>19</v>
      </c>
      <c r="B547" s="13">
        <v>20</v>
      </c>
      <c r="C547" s="14" t="s">
        <v>48</v>
      </c>
      <c r="D547" s="14" t="s">
        <v>42</v>
      </c>
      <c r="E547" s="15">
        <v>610</v>
      </c>
      <c r="F547" s="15">
        <v>454</v>
      </c>
      <c r="G547" s="16">
        <v>1064</v>
      </c>
      <c r="H547" s="17">
        <v>0</v>
      </c>
      <c r="I547" s="18">
        <v>0</v>
      </c>
      <c r="J547" s="18">
        <v>6</v>
      </c>
      <c r="K547" s="19">
        <v>4</v>
      </c>
      <c r="M547">
        <v>5</v>
      </c>
    </row>
    <row r="548" spans="1:13" ht="12.75">
      <c r="A548" s="20">
        <v>6</v>
      </c>
      <c r="B548" s="20">
        <v>20</v>
      </c>
      <c r="C548" s="21" t="s">
        <v>48</v>
      </c>
      <c r="D548" s="21" t="s">
        <v>42</v>
      </c>
      <c r="E548" s="22">
        <v>598</v>
      </c>
      <c r="F548" s="22">
        <v>1035</v>
      </c>
      <c r="G548" s="23">
        <v>1633</v>
      </c>
      <c r="H548" s="20">
        <v>42</v>
      </c>
      <c r="I548" s="20">
        <v>8</v>
      </c>
      <c r="J548" s="20">
        <v>10</v>
      </c>
      <c r="K548" s="24">
        <v>5</v>
      </c>
      <c r="M548">
        <v>6</v>
      </c>
    </row>
    <row r="549" spans="1:13" ht="14.25" customHeight="1">
      <c r="A549" s="13">
        <v>18</v>
      </c>
      <c r="B549" s="13">
        <v>20</v>
      </c>
      <c r="C549" s="14" t="s">
        <v>48</v>
      </c>
      <c r="D549" s="14" t="s">
        <v>42</v>
      </c>
      <c r="E549" s="15">
        <v>513</v>
      </c>
      <c r="F549" s="15">
        <v>719</v>
      </c>
      <c r="G549" s="16">
        <v>1232</v>
      </c>
      <c r="H549" s="17">
        <v>0</v>
      </c>
      <c r="I549" s="13">
        <v>0</v>
      </c>
      <c r="J549" s="13">
        <v>6</v>
      </c>
      <c r="K549" s="19">
        <v>6</v>
      </c>
      <c r="M549">
        <v>7</v>
      </c>
    </row>
    <row r="550" spans="1:13" ht="12.75">
      <c r="A550" s="13">
        <v>14</v>
      </c>
      <c r="B550" s="13">
        <v>20</v>
      </c>
      <c r="C550" s="14" t="s">
        <v>48</v>
      </c>
      <c r="D550" s="14" t="s">
        <v>42</v>
      </c>
      <c r="E550" s="15">
        <v>815</v>
      </c>
      <c r="F550" s="15">
        <v>412</v>
      </c>
      <c r="G550" s="16">
        <v>1227</v>
      </c>
      <c r="H550" s="17">
        <v>0</v>
      </c>
      <c r="I550" s="13">
        <v>0</v>
      </c>
      <c r="J550" s="13">
        <v>6</v>
      </c>
      <c r="K550" s="19">
        <v>7</v>
      </c>
      <c r="M550">
        <v>8</v>
      </c>
    </row>
    <row r="551" spans="1:13" ht="12.75">
      <c r="A551" s="13">
        <v>5</v>
      </c>
      <c r="B551" s="13">
        <v>20</v>
      </c>
      <c r="C551" s="14" t="s">
        <v>48</v>
      </c>
      <c r="D551" s="14" t="s">
        <v>42</v>
      </c>
      <c r="E551" s="15">
        <v>672</v>
      </c>
      <c r="F551" s="15">
        <v>1077</v>
      </c>
      <c r="G551" s="16">
        <v>1749</v>
      </c>
      <c r="H551" s="17">
        <v>60</v>
      </c>
      <c r="I551" s="13">
        <v>0</v>
      </c>
      <c r="J551" s="13">
        <v>2</v>
      </c>
      <c r="K551" s="19">
        <v>8</v>
      </c>
      <c r="M551">
        <v>9</v>
      </c>
    </row>
    <row r="552" spans="1:13" ht="12.75">
      <c r="A552" s="13">
        <v>4</v>
      </c>
      <c r="B552" s="13">
        <v>20</v>
      </c>
      <c r="C552" s="14" t="s">
        <v>48</v>
      </c>
      <c r="D552" s="14" t="s">
        <v>42</v>
      </c>
      <c r="E552" s="15">
        <v>1227</v>
      </c>
      <c r="F552" s="15">
        <v>798</v>
      </c>
      <c r="G552" s="16">
        <v>2025</v>
      </c>
      <c r="H552" s="17">
        <v>60</v>
      </c>
      <c r="I552" s="13">
        <v>0</v>
      </c>
      <c r="J552" s="13">
        <v>2</v>
      </c>
      <c r="K552" s="19">
        <v>9</v>
      </c>
      <c r="M552">
        <v>10</v>
      </c>
    </row>
    <row r="553" spans="1:13" ht="12.75">
      <c r="A553" s="13">
        <v>13</v>
      </c>
      <c r="B553" s="13">
        <v>20</v>
      </c>
      <c r="C553" s="14" t="s">
        <v>48</v>
      </c>
      <c r="D553" s="14" t="s">
        <v>42</v>
      </c>
      <c r="E553" s="15">
        <v>736</v>
      </c>
      <c r="F553" s="15">
        <v>683</v>
      </c>
      <c r="G553" s="16">
        <v>1419</v>
      </c>
      <c r="H553" s="17">
        <v>0</v>
      </c>
      <c r="I553" s="13">
        <v>0</v>
      </c>
      <c r="J553" s="13">
        <v>6</v>
      </c>
      <c r="K553" s="19">
        <v>10</v>
      </c>
      <c r="M553">
        <v>11</v>
      </c>
    </row>
    <row r="554" spans="1:13" ht="12.75">
      <c r="A554" s="13">
        <v>14</v>
      </c>
      <c r="B554" s="13">
        <v>20</v>
      </c>
      <c r="C554" s="14" t="s">
        <v>48</v>
      </c>
      <c r="D554" s="14" t="s">
        <v>42</v>
      </c>
      <c r="E554" s="15">
        <v>500</v>
      </c>
      <c r="F554" s="15">
        <v>908</v>
      </c>
      <c r="G554" s="16">
        <v>1408</v>
      </c>
      <c r="H554" s="17">
        <v>0</v>
      </c>
      <c r="I554" s="13">
        <v>0</v>
      </c>
      <c r="J554" s="13">
        <v>8</v>
      </c>
      <c r="K554" s="19">
        <v>11</v>
      </c>
      <c r="M554">
        <v>12</v>
      </c>
    </row>
    <row r="555" spans="1:13" ht="12.75">
      <c r="A555" s="13">
        <v>11</v>
      </c>
      <c r="B555" s="13">
        <v>20</v>
      </c>
      <c r="C555" s="14" t="s">
        <v>48</v>
      </c>
      <c r="D555" s="14" t="s">
        <v>42</v>
      </c>
      <c r="E555" s="15">
        <v>588</v>
      </c>
      <c r="F555" s="15">
        <v>923</v>
      </c>
      <c r="G555" s="16">
        <v>1511</v>
      </c>
      <c r="H555" s="17">
        <v>0</v>
      </c>
      <c r="I555" s="13">
        <v>0</v>
      </c>
      <c r="J555" s="13">
        <v>4</v>
      </c>
      <c r="K555" s="19">
        <v>12</v>
      </c>
      <c r="M555">
        <v>13</v>
      </c>
    </row>
    <row r="556" spans="1:13" ht="12.75">
      <c r="A556" s="13">
        <v>21</v>
      </c>
      <c r="B556" s="13">
        <v>20</v>
      </c>
      <c r="C556" s="14" t="s">
        <v>48</v>
      </c>
      <c r="D556" s="14" t="s">
        <v>42</v>
      </c>
      <c r="E556" s="15">
        <v>364</v>
      </c>
      <c r="F556" s="15">
        <v>445</v>
      </c>
      <c r="G556" s="16">
        <v>809</v>
      </c>
      <c r="H556" s="17">
        <v>0</v>
      </c>
      <c r="I556" s="13">
        <v>0</v>
      </c>
      <c r="J556" s="13">
        <v>16</v>
      </c>
      <c r="K556" s="19">
        <v>13</v>
      </c>
      <c r="M556">
        <v>14</v>
      </c>
    </row>
    <row r="557" spans="1:13" ht="12.75">
      <c r="A557" s="13">
        <v>22</v>
      </c>
      <c r="B557" s="13">
        <v>20</v>
      </c>
      <c r="C557" s="14" t="s">
        <v>48</v>
      </c>
      <c r="D557" s="14" t="s">
        <v>42</v>
      </c>
      <c r="E557" s="15">
        <v>482</v>
      </c>
      <c r="F557" s="15">
        <v>516</v>
      </c>
      <c r="G557" s="16">
        <v>998</v>
      </c>
      <c r="H557" s="17">
        <v>0</v>
      </c>
      <c r="I557" s="13">
        <v>0</v>
      </c>
      <c r="J557" s="13">
        <v>8</v>
      </c>
      <c r="K557" s="19">
        <v>14</v>
      </c>
      <c r="M557">
        <v>15</v>
      </c>
    </row>
    <row r="558" spans="1:13" ht="12.75">
      <c r="A558" s="13">
        <v>16</v>
      </c>
      <c r="B558" s="13">
        <v>20</v>
      </c>
      <c r="C558" s="14" t="s">
        <v>48</v>
      </c>
      <c r="D558" s="14" t="s">
        <v>42</v>
      </c>
      <c r="E558" s="15">
        <v>964</v>
      </c>
      <c r="F558" s="15">
        <v>427</v>
      </c>
      <c r="G558" s="16">
        <v>1391</v>
      </c>
      <c r="H558" s="17">
        <v>0</v>
      </c>
      <c r="I558" s="13">
        <v>0</v>
      </c>
      <c r="J558" s="13">
        <v>16</v>
      </c>
      <c r="K558" s="19">
        <v>15</v>
      </c>
      <c r="M558">
        <v>16</v>
      </c>
    </row>
    <row r="559" spans="1:13" ht="12.75">
      <c r="A559" s="13">
        <v>9</v>
      </c>
      <c r="B559" s="13">
        <v>20</v>
      </c>
      <c r="C559" s="14" t="s">
        <v>48</v>
      </c>
      <c r="D559" s="14" t="s">
        <v>42</v>
      </c>
      <c r="E559" s="15">
        <v>1094</v>
      </c>
      <c r="F559" s="15">
        <v>486</v>
      </c>
      <c r="G559" s="16">
        <v>1580</v>
      </c>
      <c r="H559" s="17">
        <v>0</v>
      </c>
      <c r="I559" s="13">
        <v>0</v>
      </c>
      <c r="J559" s="13">
        <v>8</v>
      </c>
      <c r="K559" s="19">
        <v>16</v>
      </c>
      <c r="M559">
        <v>17</v>
      </c>
    </row>
    <row r="560" spans="1:13" ht="12.75">
      <c r="A560" s="13">
        <v>23</v>
      </c>
      <c r="B560" s="13">
        <v>20</v>
      </c>
      <c r="C560" s="14" t="s">
        <v>48</v>
      </c>
      <c r="D560" s="14" t="s">
        <v>42</v>
      </c>
      <c r="E560" s="15">
        <v>75</v>
      </c>
      <c r="F560" s="15">
        <v>786</v>
      </c>
      <c r="G560" s="16">
        <v>861</v>
      </c>
      <c r="H560" s="17">
        <v>0</v>
      </c>
      <c r="I560" s="13">
        <v>0</v>
      </c>
      <c r="J560" s="13">
        <v>12</v>
      </c>
      <c r="K560" s="19">
        <v>18</v>
      </c>
      <c r="M560">
        <v>18</v>
      </c>
    </row>
    <row r="561" spans="1:13" ht="12.75">
      <c r="A561" s="13">
        <v>22</v>
      </c>
      <c r="B561" s="13">
        <v>20</v>
      </c>
      <c r="C561" s="14" t="s">
        <v>48</v>
      </c>
      <c r="D561" s="14" t="s">
        <v>42</v>
      </c>
      <c r="E561" s="15">
        <v>397</v>
      </c>
      <c r="F561" s="15">
        <v>804</v>
      </c>
      <c r="G561" s="16">
        <v>1201</v>
      </c>
      <c r="H561" s="17">
        <v>0</v>
      </c>
      <c r="I561" s="13">
        <v>0</v>
      </c>
      <c r="J561" s="13">
        <v>2</v>
      </c>
      <c r="K561" s="19">
        <v>19</v>
      </c>
      <c r="M561">
        <v>19</v>
      </c>
    </row>
    <row r="562" spans="1:13" ht="12.75">
      <c r="A562" s="13">
        <v>12</v>
      </c>
      <c r="B562" s="13">
        <v>20</v>
      </c>
      <c r="C562" s="14" t="s">
        <v>48</v>
      </c>
      <c r="D562" s="14" t="s">
        <v>42</v>
      </c>
      <c r="E562" s="15">
        <v>671</v>
      </c>
      <c r="F562" s="15">
        <v>975</v>
      </c>
      <c r="G562" s="16">
        <v>1646</v>
      </c>
      <c r="H562" s="17">
        <v>0</v>
      </c>
      <c r="I562" s="13">
        <v>0</v>
      </c>
      <c r="J562" s="13">
        <v>8</v>
      </c>
      <c r="K562" s="19">
        <v>20</v>
      </c>
      <c r="M562">
        <v>20</v>
      </c>
    </row>
    <row r="563" spans="1:13" ht="12.75">
      <c r="A563" s="13">
        <v>7</v>
      </c>
      <c r="B563" s="13">
        <v>20</v>
      </c>
      <c r="C563" s="14" t="s">
        <v>48</v>
      </c>
      <c r="D563" s="14" t="s">
        <v>42</v>
      </c>
      <c r="E563" s="15">
        <v>870</v>
      </c>
      <c r="F563" s="15">
        <v>808</v>
      </c>
      <c r="G563" s="16">
        <v>1678</v>
      </c>
      <c r="H563" s="17">
        <v>50</v>
      </c>
      <c r="I563" s="13">
        <v>0</v>
      </c>
      <c r="J563" s="13">
        <v>4</v>
      </c>
      <c r="K563" s="19">
        <v>21</v>
      </c>
      <c r="M563">
        <v>21</v>
      </c>
    </row>
    <row r="564" spans="1:13" ht="12.75">
      <c r="A564" s="13">
        <v>8</v>
      </c>
      <c r="B564" s="13">
        <v>20</v>
      </c>
      <c r="C564" s="14" t="s">
        <v>48</v>
      </c>
      <c r="D564" s="14" t="s">
        <v>42</v>
      </c>
      <c r="E564" s="15">
        <v>904</v>
      </c>
      <c r="F564" s="15">
        <v>678</v>
      </c>
      <c r="G564" s="16">
        <v>1582</v>
      </c>
      <c r="H564" s="17">
        <v>0</v>
      </c>
      <c r="I564" s="13">
        <v>0</v>
      </c>
      <c r="J564" s="13">
        <v>4</v>
      </c>
      <c r="K564" s="19">
        <v>22</v>
      </c>
      <c r="M564">
        <v>22</v>
      </c>
    </row>
    <row r="565" spans="1:13" ht="12.75">
      <c r="A565" s="13">
        <v>26</v>
      </c>
      <c r="B565" s="13">
        <v>20</v>
      </c>
      <c r="C565" s="14" t="s">
        <v>48</v>
      </c>
      <c r="D565" s="14" t="s">
        <v>42</v>
      </c>
      <c r="E565" s="15">
        <v>843</v>
      </c>
      <c r="F565" s="15">
        <v>26</v>
      </c>
      <c r="G565" s="16">
        <v>869</v>
      </c>
      <c r="H565" s="15">
        <v>0</v>
      </c>
      <c r="I565" s="18">
        <v>0</v>
      </c>
      <c r="J565" s="18">
        <v>16</v>
      </c>
      <c r="K565" s="19">
        <v>23</v>
      </c>
      <c r="M565">
        <v>23</v>
      </c>
    </row>
    <row r="566" spans="1:13" ht="12.75">
      <c r="A566" s="13">
        <v>15</v>
      </c>
      <c r="B566" s="13">
        <v>20</v>
      </c>
      <c r="C566" s="14" t="s">
        <v>48</v>
      </c>
      <c r="D566" s="14" t="s">
        <v>42</v>
      </c>
      <c r="E566" s="15">
        <v>733</v>
      </c>
      <c r="F566" s="15">
        <v>727</v>
      </c>
      <c r="G566" s="16">
        <v>1460</v>
      </c>
      <c r="H566" s="17">
        <v>0</v>
      </c>
      <c r="I566" s="13">
        <v>0</v>
      </c>
      <c r="J566" s="13">
        <v>2</v>
      </c>
      <c r="K566" s="19">
        <v>24</v>
      </c>
      <c r="M566">
        <v>24</v>
      </c>
    </row>
    <row r="567" spans="1:13" ht="12.75">
      <c r="A567" s="13">
        <v>1</v>
      </c>
      <c r="B567" s="13">
        <v>20</v>
      </c>
      <c r="C567" s="14" t="s">
        <v>48</v>
      </c>
      <c r="D567" s="14" t="s">
        <v>42</v>
      </c>
      <c r="E567" s="15">
        <v>1215</v>
      </c>
      <c r="F567" s="15">
        <v>979</v>
      </c>
      <c r="G567" s="16">
        <v>2194</v>
      </c>
      <c r="H567" s="17">
        <v>85</v>
      </c>
      <c r="I567" s="13">
        <v>18</v>
      </c>
      <c r="J567" s="13">
        <v>4</v>
      </c>
      <c r="K567" s="19">
        <v>25</v>
      </c>
      <c r="M567">
        <v>25</v>
      </c>
    </row>
    <row r="568" spans="1:13" ht="12.75">
      <c r="A568" s="13">
        <v>21</v>
      </c>
      <c r="B568" s="13">
        <v>20</v>
      </c>
      <c r="C568" s="14" t="s">
        <v>48</v>
      </c>
      <c r="D568" s="14" t="s">
        <v>42</v>
      </c>
      <c r="E568" s="15">
        <v>420</v>
      </c>
      <c r="F568" s="15">
        <v>678</v>
      </c>
      <c r="G568" s="16">
        <v>1098</v>
      </c>
      <c r="H568" s="17">
        <v>0</v>
      </c>
      <c r="I568" s="13">
        <v>0</v>
      </c>
      <c r="J568" s="13">
        <v>4</v>
      </c>
      <c r="K568" s="19">
        <v>26</v>
      </c>
      <c r="M568">
        <v>26</v>
      </c>
    </row>
    <row r="569" spans="1:13" ht="12.75">
      <c r="A569" s="13"/>
      <c r="B569" s="13"/>
      <c r="C569" s="14"/>
      <c r="D569" s="14"/>
      <c r="E569" s="15"/>
      <c r="F569" s="15"/>
      <c r="G569" s="16">
        <v>0</v>
      </c>
      <c r="H569" s="17"/>
      <c r="I569" s="13"/>
      <c r="J569" s="13"/>
      <c r="K569" s="19">
        <v>27</v>
      </c>
      <c r="M569">
        <v>27</v>
      </c>
    </row>
    <row r="570" spans="1:13" s="25" customFormat="1" ht="12.75">
      <c r="A570" s="13"/>
      <c r="B570" s="13"/>
      <c r="C570" s="14"/>
      <c r="D570" s="14"/>
      <c r="E570" s="15"/>
      <c r="F570" s="15"/>
      <c r="G570" s="16">
        <v>0</v>
      </c>
      <c r="H570" s="17"/>
      <c r="I570" s="13"/>
      <c r="J570" s="13"/>
      <c r="K570" s="19">
        <v>28</v>
      </c>
      <c r="M570">
        <v>28</v>
      </c>
    </row>
    <row r="571" spans="1:13" s="25" customFormat="1" ht="12.75">
      <c r="A571" s="13"/>
      <c r="B571" s="13"/>
      <c r="C571" s="14"/>
      <c r="D571" s="14"/>
      <c r="E571" s="15"/>
      <c r="F571" s="15"/>
      <c r="G571" s="16">
        <v>0</v>
      </c>
      <c r="H571" s="17"/>
      <c r="I571" s="13"/>
      <c r="J571" s="13"/>
      <c r="K571" s="19">
        <v>29</v>
      </c>
      <c r="M571">
        <v>29</v>
      </c>
    </row>
    <row r="572" spans="1:13" s="25" customFormat="1" ht="12.75">
      <c r="A572" s="13">
        <v>11</v>
      </c>
      <c r="B572" s="13">
        <v>20</v>
      </c>
      <c r="C572" s="14" t="s">
        <v>48</v>
      </c>
      <c r="D572" s="14" t="s">
        <v>42</v>
      </c>
      <c r="E572" s="15">
        <v>966</v>
      </c>
      <c r="F572" s="15">
        <v>421</v>
      </c>
      <c r="G572" s="16">
        <v>1387</v>
      </c>
      <c r="H572" s="17">
        <v>0</v>
      </c>
      <c r="I572" s="13">
        <v>0</v>
      </c>
      <c r="J572" s="13">
        <v>6</v>
      </c>
      <c r="K572" s="19">
        <v>30</v>
      </c>
      <c r="M572">
        <v>30</v>
      </c>
    </row>
    <row r="573" spans="2:10" ht="15.75">
      <c r="B573" s="3"/>
      <c r="D573" s="26" t="s">
        <v>13</v>
      </c>
      <c r="E573" s="27">
        <v>27</v>
      </c>
      <c r="F573" s="28"/>
      <c r="G573" s="29">
        <f>SUM(G544:G572)</f>
        <v>36171</v>
      </c>
      <c r="H573" s="30">
        <f>SUM(H544:H572)</f>
        <v>297</v>
      </c>
      <c r="I573" s="30">
        <f>SUM(I544:I572)</f>
        <v>26</v>
      </c>
      <c r="J573" s="30">
        <f>SUM(J544:J572)</f>
        <v>184</v>
      </c>
    </row>
    <row r="574" spans="7:10" ht="12.75">
      <c r="G574" s="4" t="s">
        <v>14</v>
      </c>
      <c r="H574" s="3" t="s">
        <v>9</v>
      </c>
      <c r="I574" s="3" t="s">
        <v>10</v>
      </c>
      <c r="J574" s="3" t="s">
        <v>11</v>
      </c>
    </row>
    <row r="575" spans="2:11" ht="12.75">
      <c r="B575"/>
      <c r="C575"/>
      <c r="D575" s="31" t="s">
        <v>15</v>
      </c>
      <c r="E575" s="32">
        <v>180</v>
      </c>
      <c r="F575" s="1"/>
      <c r="G575" s="33"/>
      <c r="H575" s="313" t="s">
        <v>16</v>
      </c>
      <c r="I575" s="313"/>
      <c r="J575" s="313"/>
      <c r="K575" s="35">
        <f>J573/27</f>
        <v>6.814814814814815</v>
      </c>
    </row>
    <row r="576" spans="2:11" ht="12.75">
      <c r="B576"/>
      <c r="C576" s="36" t="s">
        <v>17</v>
      </c>
      <c r="D576"/>
      <c r="E576" s="1"/>
      <c r="F576" s="1"/>
      <c r="G576" s="4" t="s">
        <v>18</v>
      </c>
      <c r="H576" s="1"/>
      <c r="I576" s="1"/>
      <c r="J576" s="1"/>
      <c r="K576" s="28"/>
    </row>
    <row r="577" spans="2:11" ht="15.75">
      <c r="B577" s="32">
        <v>1</v>
      </c>
      <c r="C577" s="37" t="s">
        <v>19</v>
      </c>
      <c r="D577" s="31" t="s">
        <v>20</v>
      </c>
      <c r="E577" s="38">
        <f>B584</f>
        <v>5</v>
      </c>
      <c r="F577" s="1"/>
      <c r="G577" s="39">
        <f>G573/27</f>
        <v>1339.6666666666667</v>
      </c>
      <c r="H577" s="1"/>
      <c r="I577" s="1"/>
      <c r="J577" s="1"/>
      <c r="K577" s="28"/>
    </row>
    <row r="578" spans="2:11" ht="15">
      <c r="B578" s="32">
        <v>0</v>
      </c>
      <c r="C578" s="37" t="s">
        <v>21</v>
      </c>
      <c r="D578" s="4" t="s">
        <v>22</v>
      </c>
      <c r="E578" s="40">
        <v>2194</v>
      </c>
      <c r="F578" s="1" t="s">
        <v>14</v>
      </c>
      <c r="G578" s="33"/>
      <c r="H578" s="1"/>
      <c r="I578" s="1"/>
      <c r="J578" s="1"/>
      <c r="K578" s="28"/>
    </row>
    <row r="579" spans="2:11" ht="18">
      <c r="B579" s="32">
        <v>0</v>
      </c>
      <c r="C579" s="37" t="s">
        <v>23</v>
      </c>
      <c r="D579" s="4" t="s">
        <v>24</v>
      </c>
      <c r="E579" s="41">
        <v>809</v>
      </c>
      <c r="F579" s="34" t="s">
        <v>25</v>
      </c>
      <c r="G579" s="42"/>
      <c r="H579" s="43"/>
      <c r="I579" s="43"/>
      <c r="J579" s="43"/>
      <c r="K579" s="28"/>
    </row>
    <row r="580" spans="2:11" ht="12.75">
      <c r="B580" s="32">
        <v>1</v>
      </c>
      <c r="C580" s="37" t="s">
        <v>26</v>
      </c>
      <c r="D580"/>
      <c r="E580" s="1"/>
      <c r="F580" s="1"/>
      <c r="G580" s="33"/>
      <c r="H580" s="1"/>
      <c r="I580" s="1"/>
      <c r="J580" s="1"/>
      <c r="K580" s="28"/>
    </row>
    <row r="581" spans="2:3" ht="12.75">
      <c r="B581" s="32">
        <v>1</v>
      </c>
      <c r="C581" s="37" t="s">
        <v>27</v>
      </c>
    </row>
    <row r="582" spans="2:3" ht="12.75">
      <c r="B582" s="32">
        <v>1</v>
      </c>
      <c r="C582" s="37" t="s">
        <v>28</v>
      </c>
    </row>
    <row r="583" spans="2:3" ht="12.75">
      <c r="B583" s="32">
        <v>1</v>
      </c>
      <c r="C583" s="37" t="s">
        <v>33</v>
      </c>
    </row>
    <row r="584" ht="15.75">
      <c r="B584" s="38">
        <f>SUM(B577:B583)</f>
        <v>5</v>
      </c>
    </row>
    <row r="588" spans="1:11" ht="26.25">
      <c r="A588" s="54">
        <v>14</v>
      </c>
      <c r="B588" s="7"/>
      <c r="C588" s="311" t="s">
        <v>49</v>
      </c>
      <c r="D588" s="311"/>
      <c r="E588" s="312" t="s">
        <v>35</v>
      </c>
      <c r="F588" s="312"/>
      <c r="G588" s="312"/>
      <c r="H588" s="312"/>
      <c r="I588" s="312"/>
      <c r="J588" s="312"/>
      <c r="K588" s="312"/>
    </row>
    <row r="589" spans="1:11" ht="12.75">
      <c r="A589" s="8" t="s">
        <v>2</v>
      </c>
      <c r="B589" s="9" t="s">
        <v>3</v>
      </c>
      <c r="C589" s="10" t="s">
        <v>4</v>
      </c>
      <c r="D589" s="10" t="s">
        <v>5</v>
      </c>
      <c r="E589" s="9" t="s">
        <v>6</v>
      </c>
      <c r="F589" s="9" t="s">
        <v>7</v>
      </c>
      <c r="G589" s="11" t="s">
        <v>8</v>
      </c>
      <c r="H589" s="9" t="s">
        <v>9</v>
      </c>
      <c r="I589" s="9" t="s">
        <v>10</v>
      </c>
      <c r="J589" s="9" t="s">
        <v>11</v>
      </c>
      <c r="K589" s="51" t="s">
        <v>12</v>
      </c>
    </row>
    <row r="590" spans="1:11" ht="12.75">
      <c r="A590" s="13">
        <v>19</v>
      </c>
      <c r="B590" s="13">
        <v>20</v>
      </c>
      <c r="C590" s="14" t="s">
        <v>49</v>
      </c>
      <c r="D590" s="14" t="s">
        <v>35</v>
      </c>
      <c r="E590" s="15">
        <v>535</v>
      </c>
      <c r="F590" s="15">
        <v>340</v>
      </c>
      <c r="G590" s="16">
        <f>E590+F590</f>
        <v>875</v>
      </c>
      <c r="H590" s="15">
        <v>0</v>
      </c>
      <c r="I590" s="18">
        <v>0</v>
      </c>
      <c r="J590" s="18">
        <v>4</v>
      </c>
      <c r="K590" s="19">
        <v>1</v>
      </c>
    </row>
    <row r="591" spans="1:11" ht="12.75">
      <c r="A591" s="13">
        <v>10</v>
      </c>
      <c r="B591" s="13">
        <v>20</v>
      </c>
      <c r="C591" s="14" t="s">
        <v>49</v>
      </c>
      <c r="D591" s="14" t="s">
        <v>35</v>
      </c>
      <c r="E591" s="15">
        <v>669</v>
      </c>
      <c r="F591" s="15">
        <v>833</v>
      </c>
      <c r="G591" s="16">
        <v>1502</v>
      </c>
      <c r="H591" s="17">
        <v>0</v>
      </c>
      <c r="I591" s="18">
        <v>0</v>
      </c>
      <c r="J591" s="18">
        <v>4</v>
      </c>
      <c r="K591" s="19">
        <v>2</v>
      </c>
    </row>
    <row r="592" spans="1:11" ht="12.75">
      <c r="A592" s="13">
        <v>15</v>
      </c>
      <c r="B592" s="13">
        <v>20</v>
      </c>
      <c r="C592" s="14" t="s">
        <v>49</v>
      </c>
      <c r="D592" s="14" t="s">
        <v>35</v>
      </c>
      <c r="E592" s="15">
        <v>235</v>
      </c>
      <c r="F592" s="15">
        <v>864</v>
      </c>
      <c r="G592" s="16">
        <v>1099</v>
      </c>
      <c r="H592" s="17">
        <v>0</v>
      </c>
      <c r="I592" s="13">
        <v>0</v>
      </c>
      <c r="J592" s="13">
        <v>10</v>
      </c>
      <c r="K592" s="19">
        <v>3</v>
      </c>
    </row>
    <row r="593" spans="1:11" ht="12.75">
      <c r="A593" s="13">
        <v>14</v>
      </c>
      <c r="B593" s="13">
        <v>20</v>
      </c>
      <c r="C593" s="14" t="s">
        <v>49</v>
      </c>
      <c r="D593" s="14" t="s">
        <v>35</v>
      </c>
      <c r="E593" s="15">
        <v>702</v>
      </c>
      <c r="F593" s="15">
        <v>548</v>
      </c>
      <c r="G593" s="16">
        <v>1250</v>
      </c>
      <c r="H593" s="17">
        <v>0</v>
      </c>
      <c r="I593" s="18">
        <v>0</v>
      </c>
      <c r="J593" s="18">
        <v>4</v>
      </c>
      <c r="K593" s="19">
        <v>4</v>
      </c>
    </row>
    <row r="594" spans="1:11" ht="12.75">
      <c r="A594" s="20">
        <v>5</v>
      </c>
      <c r="B594" s="20">
        <v>20</v>
      </c>
      <c r="C594" s="21" t="s">
        <v>49</v>
      </c>
      <c r="D594" s="21" t="s">
        <v>35</v>
      </c>
      <c r="E594" s="22">
        <v>849</v>
      </c>
      <c r="F594" s="22">
        <v>806</v>
      </c>
      <c r="G594" s="23">
        <v>1655</v>
      </c>
      <c r="H594" s="20">
        <v>50</v>
      </c>
      <c r="I594" s="20">
        <v>0</v>
      </c>
      <c r="J594" s="20">
        <v>2</v>
      </c>
      <c r="K594" s="24">
        <v>5</v>
      </c>
    </row>
    <row r="595" spans="1:11" ht="12.75">
      <c r="A595" s="13">
        <v>8</v>
      </c>
      <c r="B595" s="13">
        <v>20</v>
      </c>
      <c r="C595" s="14" t="s">
        <v>49</v>
      </c>
      <c r="D595" s="14" t="s">
        <v>35</v>
      </c>
      <c r="E595" s="15">
        <v>552</v>
      </c>
      <c r="F595" s="15">
        <v>1020</v>
      </c>
      <c r="G595" s="16">
        <v>1572</v>
      </c>
      <c r="H595" s="17">
        <v>0</v>
      </c>
      <c r="I595" s="13">
        <v>0</v>
      </c>
      <c r="J595" s="13">
        <v>2</v>
      </c>
      <c r="K595" s="19">
        <v>6</v>
      </c>
    </row>
    <row r="596" spans="1:11" ht="12.75">
      <c r="A596" s="13">
        <v>21</v>
      </c>
      <c r="B596" s="13">
        <v>20</v>
      </c>
      <c r="C596" s="14" t="s">
        <v>49</v>
      </c>
      <c r="D596" s="14" t="s">
        <v>35</v>
      </c>
      <c r="E596" s="15">
        <v>356</v>
      </c>
      <c r="F596" s="15">
        <v>488</v>
      </c>
      <c r="G596" s="16">
        <v>844</v>
      </c>
      <c r="H596" s="17">
        <v>0</v>
      </c>
      <c r="I596" s="13">
        <v>0</v>
      </c>
      <c r="J596" s="13">
        <v>2</v>
      </c>
      <c r="K596" s="19">
        <v>7</v>
      </c>
    </row>
    <row r="597" spans="1:11" ht="12.75">
      <c r="A597" s="13">
        <v>23</v>
      </c>
      <c r="B597" s="13">
        <v>20</v>
      </c>
      <c r="C597" s="14" t="s">
        <v>49</v>
      </c>
      <c r="D597" s="14" t="s">
        <v>35</v>
      </c>
      <c r="E597" s="15">
        <v>186</v>
      </c>
      <c r="F597" s="15">
        <v>198</v>
      </c>
      <c r="G597" s="16">
        <v>384</v>
      </c>
      <c r="H597" s="17">
        <v>0</v>
      </c>
      <c r="I597" s="13">
        <v>0</v>
      </c>
      <c r="J597" s="13">
        <v>12</v>
      </c>
      <c r="K597" s="19">
        <v>8</v>
      </c>
    </row>
    <row r="598" spans="1:11" ht="12.75">
      <c r="A598" s="13">
        <v>6</v>
      </c>
      <c r="B598" s="13">
        <v>20</v>
      </c>
      <c r="C598" s="14" t="s">
        <v>49</v>
      </c>
      <c r="D598" s="14" t="s">
        <v>35</v>
      </c>
      <c r="E598" s="15">
        <v>852</v>
      </c>
      <c r="F598" s="15">
        <v>1073</v>
      </c>
      <c r="G598" s="16">
        <v>1925</v>
      </c>
      <c r="H598" s="17">
        <v>50</v>
      </c>
      <c r="I598" s="13">
        <v>0</v>
      </c>
      <c r="J598" s="13">
        <v>6</v>
      </c>
      <c r="K598" s="19">
        <v>9</v>
      </c>
    </row>
    <row r="599" spans="1:11" ht="12.75">
      <c r="A599" s="13">
        <v>6</v>
      </c>
      <c r="B599" s="13">
        <v>20</v>
      </c>
      <c r="C599" s="14" t="s">
        <v>49</v>
      </c>
      <c r="D599" s="14" t="s">
        <v>35</v>
      </c>
      <c r="E599" s="15">
        <v>653</v>
      </c>
      <c r="F599" s="15">
        <v>1012</v>
      </c>
      <c r="G599" s="16">
        <v>1665</v>
      </c>
      <c r="H599" s="17">
        <v>55</v>
      </c>
      <c r="I599" s="13">
        <v>0</v>
      </c>
      <c r="J599" s="13">
        <v>2</v>
      </c>
      <c r="K599" s="19">
        <v>10</v>
      </c>
    </row>
    <row r="600" spans="1:11" ht="12.75">
      <c r="A600" s="13"/>
      <c r="B600" s="13"/>
      <c r="C600" s="14" t="s">
        <v>49</v>
      </c>
      <c r="D600" s="14" t="s">
        <v>35</v>
      </c>
      <c r="E600" s="15"/>
      <c r="F600" s="15"/>
      <c r="G600" s="16">
        <v>1000</v>
      </c>
      <c r="H600" s="17"/>
      <c r="I600" s="13"/>
      <c r="J600" s="13">
        <v>10</v>
      </c>
      <c r="K600" s="19">
        <v>11</v>
      </c>
    </row>
    <row r="601" spans="1:11" ht="12.75">
      <c r="A601" s="13">
        <v>23</v>
      </c>
      <c r="B601" s="13">
        <v>20</v>
      </c>
      <c r="C601" s="14" t="s">
        <v>49</v>
      </c>
      <c r="D601" s="14" t="s">
        <v>35</v>
      </c>
      <c r="E601" s="15">
        <v>755</v>
      </c>
      <c r="F601" s="15">
        <v>254</v>
      </c>
      <c r="G601" s="16">
        <v>1009</v>
      </c>
      <c r="H601" s="17">
        <v>0</v>
      </c>
      <c r="I601" s="13">
        <v>0</v>
      </c>
      <c r="J601" s="13">
        <v>6</v>
      </c>
      <c r="K601" s="19">
        <v>12</v>
      </c>
    </row>
    <row r="602" spans="1:11" ht="12.75">
      <c r="A602" s="13">
        <v>16</v>
      </c>
      <c r="B602" s="13">
        <v>20</v>
      </c>
      <c r="C602" s="14" t="s">
        <v>49</v>
      </c>
      <c r="D602" s="14" t="s">
        <v>35</v>
      </c>
      <c r="E602" s="15">
        <v>550</v>
      </c>
      <c r="F602" s="15">
        <v>462</v>
      </c>
      <c r="G602" s="16">
        <v>1012</v>
      </c>
      <c r="H602" s="17">
        <v>0</v>
      </c>
      <c r="I602" s="13">
        <v>0</v>
      </c>
      <c r="J602" s="13">
        <v>4</v>
      </c>
      <c r="K602" s="19">
        <v>13</v>
      </c>
    </row>
    <row r="603" spans="1:11" ht="12.75">
      <c r="A603" s="13">
        <v>9</v>
      </c>
      <c r="B603" s="13">
        <v>20</v>
      </c>
      <c r="C603" s="14" t="s">
        <v>49</v>
      </c>
      <c r="D603" s="14" t="s">
        <v>35</v>
      </c>
      <c r="E603" s="15">
        <v>712</v>
      </c>
      <c r="F603" s="15">
        <v>777</v>
      </c>
      <c r="G603" s="16">
        <v>1489</v>
      </c>
      <c r="H603" s="17">
        <v>0</v>
      </c>
      <c r="I603" s="13">
        <v>0</v>
      </c>
      <c r="J603" s="13">
        <v>2</v>
      </c>
      <c r="K603" s="19">
        <v>14</v>
      </c>
    </row>
    <row r="604" spans="1:11" ht="12.75">
      <c r="A604" s="13">
        <v>20</v>
      </c>
      <c r="B604" s="13">
        <v>20</v>
      </c>
      <c r="C604" s="14" t="s">
        <v>49</v>
      </c>
      <c r="D604" s="14" t="s">
        <v>35</v>
      </c>
      <c r="E604" s="15">
        <v>743</v>
      </c>
      <c r="F604" s="15">
        <v>347</v>
      </c>
      <c r="G604" s="16">
        <v>1090</v>
      </c>
      <c r="H604" s="17">
        <v>0</v>
      </c>
      <c r="I604" s="13">
        <v>0</v>
      </c>
      <c r="J604" s="13">
        <v>4</v>
      </c>
      <c r="K604" s="19">
        <v>15</v>
      </c>
    </row>
    <row r="605" spans="1:11" ht="12.75">
      <c r="A605" s="13">
        <v>13</v>
      </c>
      <c r="B605" s="13">
        <v>20</v>
      </c>
      <c r="C605" s="14" t="s">
        <v>49</v>
      </c>
      <c r="D605" s="14" t="s">
        <v>35</v>
      </c>
      <c r="E605" s="15">
        <v>678</v>
      </c>
      <c r="F605" s="15">
        <v>735</v>
      </c>
      <c r="G605" s="16">
        <v>1413</v>
      </c>
      <c r="H605" s="17">
        <v>0</v>
      </c>
      <c r="I605" s="13">
        <v>0</v>
      </c>
      <c r="J605" s="13">
        <v>2</v>
      </c>
      <c r="K605" s="19">
        <v>16</v>
      </c>
    </row>
    <row r="606" spans="1:11" ht="12.75">
      <c r="A606" s="13"/>
      <c r="B606" s="13"/>
      <c r="C606" s="14" t="s">
        <v>49</v>
      </c>
      <c r="D606" s="14" t="s">
        <v>35</v>
      </c>
      <c r="E606" s="15"/>
      <c r="F606" s="15"/>
      <c r="G606" s="16">
        <v>1000</v>
      </c>
      <c r="H606" s="17"/>
      <c r="I606" s="13"/>
      <c r="J606" s="13">
        <v>10</v>
      </c>
      <c r="K606" s="19">
        <v>17</v>
      </c>
    </row>
    <row r="607" spans="1:11" ht="12.75">
      <c r="A607" s="13">
        <v>12</v>
      </c>
      <c r="B607" s="13">
        <v>20</v>
      </c>
      <c r="C607" s="14" t="s">
        <v>49</v>
      </c>
      <c r="D607" s="14" t="s">
        <v>35</v>
      </c>
      <c r="E607" s="15">
        <v>803</v>
      </c>
      <c r="F607" s="15">
        <v>496</v>
      </c>
      <c r="G607" s="16">
        <v>1299</v>
      </c>
      <c r="H607" s="17">
        <v>0</v>
      </c>
      <c r="I607" s="13">
        <v>0</v>
      </c>
      <c r="J607" s="13">
        <v>2</v>
      </c>
      <c r="K607" s="19">
        <v>18</v>
      </c>
    </row>
    <row r="608" spans="1:11" ht="12.75">
      <c r="A608" s="13">
        <v>24</v>
      </c>
      <c r="B608" s="13">
        <v>20</v>
      </c>
      <c r="C608" s="14" t="s">
        <v>49</v>
      </c>
      <c r="D608" s="14" t="s">
        <v>35</v>
      </c>
      <c r="E608" s="15">
        <v>399</v>
      </c>
      <c r="F608" s="15">
        <v>741</v>
      </c>
      <c r="G608" s="16">
        <v>1140</v>
      </c>
      <c r="H608" s="17">
        <v>0</v>
      </c>
      <c r="I608" s="13">
        <v>0</v>
      </c>
      <c r="J608" s="13">
        <v>4</v>
      </c>
      <c r="K608" s="19">
        <v>19</v>
      </c>
    </row>
    <row r="609" spans="1:11" ht="12.75">
      <c r="A609" s="13">
        <v>7</v>
      </c>
      <c r="B609" s="13">
        <v>20</v>
      </c>
      <c r="C609" s="14" t="s">
        <v>49</v>
      </c>
      <c r="D609" s="14" t="s">
        <v>35</v>
      </c>
      <c r="E609" s="15">
        <v>1338</v>
      </c>
      <c r="F609" s="15">
        <v>474</v>
      </c>
      <c r="G609" s="16">
        <v>1812</v>
      </c>
      <c r="H609" s="17">
        <v>53</v>
      </c>
      <c r="I609" s="13">
        <v>12</v>
      </c>
      <c r="J609" s="13">
        <v>2</v>
      </c>
      <c r="K609" s="19">
        <v>20</v>
      </c>
    </row>
    <row r="610" spans="1:11" ht="12.75">
      <c r="A610" s="13">
        <v>28</v>
      </c>
      <c r="B610" s="13">
        <v>20</v>
      </c>
      <c r="C610" s="14" t="s">
        <v>49</v>
      </c>
      <c r="D610" s="14" t="s">
        <v>35</v>
      </c>
      <c r="E610" s="15">
        <v>787</v>
      </c>
      <c r="F610" s="15">
        <v>-47</v>
      </c>
      <c r="G610" s="16">
        <v>740</v>
      </c>
      <c r="H610" s="17">
        <v>0</v>
      </c>
      <c r="I610" s="13">
        <v>0</v>
      </c>
      <c r="J610" s="13">
        <v>10</v>
      </c>
      <c r="K610" s="19">
        <v>21</v>
      </c>
    </row>
    <row r="611" spans="1:11" ht="12.75">
      <c r="A611" s="17">
        <v>27</v>
      </c>
      <c r="B611" s="13">
        <v>20</v>
      </c>
      <c r="C611" s="14" t="s">
        <v>49</v>
      </c>
      <c r="D611" s="14" t="s">
        <v>35</v>
      </c>
      <c r="E611" s="15">
        <v>236</v>
      </c>
      <c r="F611" s="15">
        <v>41</v>
      </c>
      <c r="G611" s="16">
        <v>277</v>
      </c>
      <c r="H611" s="17">
        <v>0</v>
      </c>
      <c r="I611" s="13">
        <v>0</v>
      </c>
      <c r="J611" s="13">
        <v>4</v>
      </c>
      <c r="K611" s="19">
        <v>22</v>
      </c>
    </row>
    <row r="612" spans="1:11" ht="12.75">
      <c r="A612" s="13">
        <v>17</v>
      </c>
      <c r="B612" s="13">
        <v>20</v>
      </c>
      <c r="C612" s="14" t="s">
        <v>49</v>
      </c>
      <c r="D612" s="14" t="s">
        <v>35</v>
      </c>
      <c r="E612" s="15">
        <v>362</v>
      </c>
      <c r="F612" s="15">
        <v>867</v>
      </c>
      <c r="G612" s="16">
        <v>1229</v>
      </c>
      <c r="H612" s="15">
        <v>0</v>
      </c>
      <c r="I612" s="18">
        <v>0</v>
      </c>
      <c r="J612" s="18">
        <v>4</v>
      </c>
      <c r="K612" s="19">
        <v>23</v>
      </c>
    </row>
    <row r="613" spans="1:11" ht="12.75">
      <c r="A613" s="13">
        <v>16</v>
      </c>
      <c r="B613" s="13">
        <v>20</v>
      </c>
      <c r="C613" s="14" t="s">
        <v>49</v>
      </c>
      <c r="D613" s="14" t="s">
        <v>35</v>
      </c>
      <c r="E613" s="15">
        <v>752</v>
      </c>
      <c r="F613" s="15">
        <v>673</v>
      </c>
      <c r="G613" s="16">
        <v>1425</v>
      </c>
      <c r="H613" s="15">
        <v>0</v>
      </c>
      <c r="I613" s="18">
        <v>0</v>
      </c>
      <c r="J613" s="18">
        <v>4</v>
      </c>
      <c r="K613" s="19">
        <v>24</v>
      </c>
    </row>
    <row r="614" spans="1:11" ht="12.75">
      <c r="A614" s="13">
        <v>8</v>
      </c>
      <c r="B614" s="13">
        <v>20</v>
      </c>
      <c r="C614" s="14" t="s">
        <v>49</v>
      </c>
      <c r="D614" s="14" t="s">
        <v>35</v>
      </c>
      <c r="E614" s="15">
        <v>681</v>
      </c>
      <c r="F614" s="15">
        <v>914</v>
      </c>
      <c r="G614" s="16">
        <v>1595</v>
      </c>
      <c r="H614" s="17">
        <v>47</v>
      </c>
      <c r="I614" s="13">
        <v>0</v>
      </c>
      <c r="J614" s="13">
        <v>0</v>
      </c>
      <c r="K614" s="19">
        <v>25</v>
      </c>
    </row>
    <row r="615" spans="1:11" ht="12.75">
      <c r="A615" s="13">
        <v>27</v>
      </c>
      <c r="B615" s="13">
        <v>20</v>
      </c>
      <c r="C615" s="14" t="s">
        <v>49</v>
      </c>
      <c r="D615" s="14" t="s">
        <v>35</v>
      </c>
      <c r="E615" s="15">
        <v>354</v>
      </c>
      <c r="F615" s="15">
        <v>181</v>
      </c>
      <c r="G615" s="16">
        <v>535</v>
      </c>
      <c r="H615" s="17">
        <v>0</v>
      </c>
      <c r="I615" s="13">
        <v>0</v>
      </c>
      <c r="J615" s="13">
        <v>20</v>
      </c>
      <c r="K615" s="19">
        <v>26</v>
      </c>
    </row>
    <row r="616" spans="1:11" s="25" customFormat="1" ht="12.75">
      <c r="A616" s="13">
        <v>18</v>
      </c>
      <c r="B616" s="13">
        <v>20</v>
      </c>
      <c r="C616" s="14" t="s">
        <v>49</v>
      </c>
      <c r="D616" s="14" t="s">
        <v>35</v>
      </c>
      <c r="E616" s="15">
        <v>697</v>
      </c>
      <c r="F616" s="15">
        <v>438</v>
      </c>
      <c r="G616" s="16">
        <v>1135</v>
      </c>
      <c r="H616" s="17">
        <v>0</v>
      </c>
      <c r="I616" s="13">
        <v>0</v>
      </c>
      <c r="J616" s="13">
        <v>2</v>
      </c>
      <c r="K616" s="19">
        <v>27</v>
      </c>
    </row>
    <row r="617" spans="1:11" s="25" customFormat="1" ht="12.75">
      <c r="A617" s="13">
        <v>15</v>
      </c>
      <c r="B617" s="13">
        <v>20</v>
      </c>
      <c r="C617" s="14" t="s">
        <v>49</v>
      </c>
      <c r="D617" s="14" t="s">
        <v>35</v>
      </c>
      <c r="E617" s="15">
        <v>396</v>
      </c>
      <c r="F617" s="15">
        <v>939</v>
      </c>
      <c r="G617" s="16">
        <f>SUM(E617:F617)</f>
        <v>1335</v>
      </c>
      <c r="H617" s="17">
        <v>0</v>
      </c>
      <c r="I617" s="13">
        <v>0</v>
      </c>
      <c r="J617" s="13">
        <v>6</v>
      </c>
      <c r="K617" s="19">
        <v>28</v>
      </c>
    </row>
    <row r="618" spans="1:11" s="25" customFormat="1" ht="12.75">
      <c r="A618" s="13"/>
      <c r="B618" s="13"/>
      <c r="C618" s="14" t="s">
        <v>49</v>
      </c>
      <c r="D618" s="14" t="s">
        <v>35</v>
      </c>
      <c r="E618" s="15"/>
      <c r="F618" s="15"/>
      <c r="G618" s="16">
        <v>1000</v>
      </c>
      <c r="H618" s="17"/>
      <c r="I618" s="13"/>
      <c r="J618" s="13">
        <v>10</v>
      </c>
      <c r="K618" s="19">
        <v>29</v>
      </c>
    </row>
    <row r="619" spans="1:11" s="25" customFormat="1" ht="12.75">
      <c r="A619" s="13">
        <v>8</v>
      </c>
      <c r="B619" s="13">
        <v>20</v>
      </c>
      <c r="C619" s="14" t="s">
        <v>49</v>
      </c>
      <c r="D619" s="14" t="s">
        <v>35</v>
      </c>
      <c r="E619" s="15">
        <v>841</v>
      </c>
      <c r="F619" s="15">
        <v>697</v>
      </c>
      <c r="G619" s="16">
        <v>1538</v>
      </c>
      <c r="H619" s="17">
        <v>0</v>
      </c>
      <c r="I619" s="13">
        <v>0</v>
      </c>
      <c r="J619" s="13">
        <v>4</v>
      </c>
      <c r="K619" s="19">
        <v>30</v>
      </c>
    </row>
    <row r="620" spans="2:10" ht="15.75">
      <c r="B620" s="3"/>
      <c r="D620" s="26" t="s">
        <v>13</v>
      </c>
      <c r="E620" s="27"/>
      <c r="F620" s="28"/>
      <c r="G620" s="29">
        <f>SUM(G590:G619)</f>
        <v>35844</v>
      </c>
      <c r="H620" s="30">
        <f>SUM(H590:H619)</f>
        <v>255</v>
      </c>
      <c r="I620" s="30">
        <f>SUM(I590:I619)</f>
        <v>12</v>
      </c>
      <c r="J620" s="30">
        <f>SUM(J590:J619)</f>
        <v>158</v>
      </c>
    </row>
    <row r="621" spans="7:10" ht="12.75">
      <c r="G621" s="4" t="s">
        <v>14</v>
      </c>
      <c r="H621" s="3" t="s">
        <v>9</v>
      </c>
      <c r="I621" s="3" t="s">
        <v>10</v>
      </c>
      <c r="J621" s="3" t="s">
        <v>11</v>
      </c>
    </row>
    <row r="622" spans="2:11" ht="12.75">
      <c r="B622"/>
      <c r="C622"/>
      <c r="D622" s="31" t="s">
        <v>15</v>
      </c>
      <c r="E622" s="32">
        <v>180</v>
      </c>
      <c r="F622" s="1"/>
      <c r="G622" s="33"/>
      <c r="H622" s="313" t="s">
        <v>16</v>
      </c>
      <c r="I622" s="313"/>
      <c r="J622" s="313"/>
      <c r="K622" s="35">
        <f>J620/30</f>
        <v>5.266666666666667</v>
      </c>
    </row>
    <row r="623" spans="2:11" ht="12.75">
      <c r="B623"/>
      <c r="C623" s="36" t="s">
        <v>17</v>
      </c>
      <c r="D623"/>
      <c r="E623" s="1"/>
      <c r="F623" s="1"/>
      <c r="G623" s="4" t="s">
        <v>18</v>
      </c>
      <c r="H623" s="1"/>
      <c r="I623" s="1"/>
      <c r="J623" s="1"/>
      <c r="K623" s="28"/>
    </row>
    <row r="624" spans="2:11" ht="15.75">
      <c r="B624" s="32">
        <v>0</v>
      </c>
      <c r="C624" s="37" t="s">
        <v>19</v>
      </c>
      <c r="D624" s="31" t="s">
        <v>20</v>
      </c>
      <c r="E624" s="38">
        <f>B632</f>
        <v>5</v>
      </c>
      <c r="F624" s="1"/>
      <c r="G624" s="39">
        <f>G620/30</f>
        <v>1194.8</v>
      </c>
      <c r="H624" s="1"/>
      <c r="I624" s="1"/>
      <c r="J624" s="1"/>
      <c r="K624" s="28"/>
    </row>
    <row r="625" spans="2:11" ht="15">
      <c r="B625" s="32">
        <v>0</v>
      </c>
      <c r="C625" s="37" t="s">
        <v>21</v>
      </c>
      <c r="D625" s="4" t="s">
        <v>22</v>
      </c>
      <c r="E625" s="40">
        <v>1925</v>
      </c>
      <c r="F625" s="1" t="s">
        <v>14</v>
      </c>
      <c r="G625" s="33"/>
      <c r="H625" s="1"/>
      <c r="I625" s="1"/>
      <c r="J625" s="1"/>
      <c r="K625" s="28"/>
    </row>
    <row r="626" spans="2:11" ht="18">
      <c r="B626" s="32">
        <v>0</v>
      </c>
      <c r="C626" s="37" t="s">
        <v>23</v>
      </c>
      <c r="D626" s="4" t="s">
        <v>24</v>
      </c>
      <c r="E626" s="41">
        <v>277</v>
      </c>
      <c r="F626" s="34" t="s">
        <v>25</v>
      </c>
      <c r="G626" s="42"/>
      <c r="H626" s="43"/>
      <c r="I626" s="43"/>
      <c r="J626" s="43"/>
      <c r="K626" s="28"/>
    </row>
    <row r="627" spans="2:11" ht="12.75">
      <c r="B627" s="32">
        <v>0</v>
      </c>
      <c r="C627" s="37" t="s">
        <v>26</v>
      </c>
      <c r="D627"/>
      <c r="E627" s="1"/>
      <c r="F627" s="1"/>
      <c r="G627" s="33"/>
      <c r="H627" s="1"/>
      <c r="I627" s="1"/>
      <c r="J627" s="1"/>
      <c r="K627" s="28"/>
    </row>
    <row r="628" spans="2:3" ht="12.75">
      <c r="B628" s="32">
        <v>1</v>
      </c>
      <c r="C628" s="37" t="s">
        <v>27</v>
      </c>
    </row>
    <row r="629" spans="2:3" ht="12.75">
      <c r="B629" s="32">
        <v>2</v>
      </c>
      <c r="C629" s="37" t="s">
        <v>28</v>
      </c>
    </row>
    <row r="630" spans="2:3" ht="12.75">
      <c r="B630" s="32">
        <v>1</v>
      </c>
      <c r="C630" s="37" t="s">
        <v>33</v>
      </c>
    </row>
    <row r="631" spans="2:3" ht="12.75">
      <c r="B631" s="32">
        <v>1</v>
      </c>
      <c r="C631" s="37" t="s">
        <v>19</v>
      </c>
    </row>
    <row r="632" ht="15.75">
      <c r="B632" s="38">
        <f>SUM(B624:B631)</f>
        <v>5</v>
      </c>
    </row>
    <row r="633" spans="1:11" ht="26.25">
      <c r="A633" s="54">
        <v>15</v>
      </c>
      <c r="B633" s="7"/>
      <c r="C633" s="311" t="s">
        <v>50</v>
      </c>
      <c r="D633" s="311"/>
      <c r="E633" s="312" t="s">
        <v>42</v>
      </c>
      <c r="F633" s="312"/>
      <c r="G633" s="312"/>
      <c r="H633" s="312"/>
      <c r="I633" s="312"/>
      <c r="J633" s="312"/>
      <c r="K633" s="312"/>
    </row>
    <row r="634" spans="1:11" ht="12.75">
      <c r="A634" s="8" t="s">
        <v>2</v>
      </c>
      <c r="B634" s="9" t="s">
        <v>3</v>
      </c>
      <c r="C634" s="10" t="s">
        <v>4</v>
      </c>
      <c r="D634" s="10" t="s">
        <v>5</v>
      </c>
      <c r="E634" s="9" t="s">
        <v>6</v>
      </c>
      <c r="F634" s="9" t="s">
        <v>7</v>
      </c>
      <c r="G634" s="11" t="s">
        <v>8</v>
      </c>
      <c r="H634" s="9" t="s">
        <v>9</v>
      </c>
      <c r="I634" s="9" t="s">
        <v>10</v>
      </c>
      <c r="J634" s="9" t="s">
        <v>11</v>
      </c>
      <c r="K634" s="51" t="s">
        <v>12</v>
      </c>
    </row>
    <row r="635" spans="1:13" ht="12.75">
      <c r="A635" s="13">
        <v>17</v>
      </c>
      <c r="B635" s="13">
        <v>20</v>
      </c>
      <c r="C635" s="14" t="s">
        <v>50</v>
      </c>
      <c r="D635" s="14" t="s">
        <v>42</v>
      </c>
      <c r="E635" s="15">
        <v>200</v>
      </c>
      <c r="F635" s="15">
        <v>927</v>
      </c>
      <c r="G635" s="16">
        <f>E635+F635</f>
        <v>1127</v>
      </c>
      <c r="H635" s="15">
        <v>0</v>
      </c>
      <c r="I635" s="18">
        <v>0</v>
      </c>
      <c r="J635" s="18">
        <v>10</v>
      </c>
      <c r="K635" s="49">
        <v>1</v>
      </c>
      <c r="M635">
        <v>1</v>
      </c>
    </row>
    <row r="636" spans="1:13" ht="12.75">
      <c r="A636" s="13">
        <v>8</v>
      </c>
      <c r="B636" s="13">
        <v>20</v>
      </c>
      <c r="C636" s="14" t="s">
        <v>50</v>
      </c>
      <c r="D636" s="14" t="s">
        <v>42</v>
      </c>
      <c r="E636" s="15">
        <v>773</v>
      </c>
      <c r="F636" s="15">
        <v>946</v>
      </c>
      <c r="G636" s="16">
        <v>1719</v>
      </c>
      <c r="H636" s="17">
        <v>0</v>
      </c>
      <c r="I636" s="13">
        <v>0</v>
      </c>
      <c r="J636" s="13">
        <v>4</v>
      </c>
      <c r="K636" s="49">
        <v>2</v>
      </c>
      <c r="M636">
        <v>2</v>
      </c>
    </row>
    <row r="637" spans="1:13" ht="12.75">
      <c r="A637" s="13">
        <v>7</v>
      </c>
      <c r="B637" s="13">
        <v>20</v>
      </c>
      <c r="C637" s="14" t="s">
        <v>50</v>
      </c>
      <c r="D637" s="14" t="s">
        <v>42</v>
      </c>
      <c r="E637" s="15">
        <v>823</v>
      </c>
      <c r="F637" s="15">
        <v>890</v>
      </c>
      <c r="G637" s="16">
        <v>1713</v>
      </c>
      <c r="H637" s="17">
        <v>0</v>
      </c>
      <c r="I637" s="13">
        <v>0</v>
      </c>
      <c r="J637" s="13">
        <v>2</v>
      </c>
      <c r="K637" s="49">
        <v>3</v>
      </c>
      <c r="M637">
        <v>3</v>
      </c>
    </row>
    <row r="638" spans="1:13" ht="12.75">
      <c r="A638" s="13">
        <v>23</v>
      </c>
      <c r="B638" s="13">
        <v>20</v>
      </c>
      <c r="C638" s="14" t="s">
        <v>50</v>
      </c>
      <c r="D638" s="14" t="s">
        <v>42</v>
      </c>
      <c r="E638" s="15">
        <v>128</v>
      </c>
      <c r="F638" s="15">
        <v>515</v>
      </c>
      <c r="G638" s="16">
        <v>643</v>
      </c>
      <c r="H638" s="17">
        <v>0</v>
      </c>
      <c r="I638" s="13">
        <v>0</v>
      </c>
      <c r="J638" s="13">
        <v>8</v>
      </c>
      <c r="K638" s="49">
        <v>4</v>
      </c>
      <c r="M638">
        <v>4</v>
      </c>
    </row>
    <row r="639" spans="1:13" ht="12.75">
      <c r="A639" s="20">
        <v>17</v>
      </c>
      <c r="B639" s="20">
        <v>20</v>
      </c>
      <c r="C639" s="21" t="s">
        <v>50</v>
      </c>
      <c r="D639" s="21" t="s">
        <v>42</v>
      </c>
      <c r="E639" s="22">
        <v>851</v>
      </c>
      <c r="F639" s="22">
        <v>226</v>
      </c>
      <c r="G639" s="23">
        <v>1077</v>
      </c>
      <c r="H639" s="20">
        <v>0</v>
      </c>
      <c r="I639" s="20">
        <v>0</v>
      </c>
      <c r="J639" s="20">
        <v>4</v>
      </c>
      <c r="K639" s="55">
        <v>5</v>
      </c>
      <c r="M639">
        <v>5</v>
      </c>
    </row>
    <row r="640" spans="1:13" ht="12.75">
      <c r="A640" s="13">
        <v>11</v>
      </c>
      <c r="B640" s="13">
        <v>20</v>
      </c>
      <c r="C640" s="14" t="s">
        <v>50</v>
      </c>
      <c r="D640" s="14" t="s">
        <v>42</v>
      </c>
      <c r="E640" s="15">
        <v>714</v>
      </c>
      <c r="F640" s="15">
        <v>799</v>
      </c>
      <c r="G640" s="16">
        <v>1513</v>
      </c>
      <c r="H640" s="17">
        <v>0</v>
      </c>
      <c r="I640" s="13">
        <v>0</v>
      </c>
      <c r="J640" s="13">
        <v>0</v>
      </c>
      <c r="K640" s="49">
        <v>6</v>
      </c>
      <c r="M640">
        <v>6</v>
      </c>
    </row>
    <row r="641" spans="1:13" ht="12.75">
      <c r="A641" s="13">
        <v>22</v>
      </c>
      <c r="B641" s="13">
        <v>20</v>
      </c>
      <c r="C641" s="14" t="s">
        <v>50</v>
      </c>
      <c r="D641" s="14" t="s">
        <v>42</v>
      </c>
      <c r="E641" s="15">
        <v>174</v>
      </c>
      <c r="F641" s="15">
        <v>667</v>
      </c>
      <c r="G641" s="16">
        <v>841</v>
      </c>
      <c r="H641" s="17">
        <v>0</v>
      </c>
      <c r="I641" s="13">
        <v>0</v>
      </c>
      <c r="J641" s="13">
        <v>16</v>
      </c>
      <c r="K641" s="49">
        <v>7</v>
      </c>
      <c r="M641">
        <v>7</v>
      </c>
    </row>
    <row r="642" spans="1:13" ht="12.75">
      <c r="A642" s="13">
        <v>19</v>
      </c>
      <c r="B642" s="13">
        <v>20</v>
      </c>
      <c r="C642" s="14" t="s">
        <v>50</v>
      </c>
      <c r="D642" s="14" t="s">
        <v>42</v>
      </c>
      <c r="E642" s="15">
        <v>588</v>
      </c>
      <c r="F642" s="15">
        <v>421</v>
      </c>
      <c r="G642" s="16">
        <v>1009</v>
      </c>
      <c r="H642" s="17">
        <v>0</v>
      </c>
      <c r="I642" s="13">
        <v>0</v>
      </c>
      <c r="J642" s="13">
        <v>12</v>
      </c>
      <c r="K642" s="49">
        <v>8</v>
      </c>
      <c r="M642">
        <v>8</v>
      </c>
    </row>
    <row r="643" spans="1:13" ht="12.75">
      <c r="A643" s="13">
        <v>23</v>
      </c>
      <c r="B643" s="13">
        <v>20</v>
      </c>
      <c r="C643" s="14" t="s">
        <v>50</v>
      </c>
      <c r="D643" s="14" t="s">
        <v>42</v>
      </c>
      <c r="E643" s="15">
        <v>338</v>
      </c>
      <c r="F643" s="15">
        <v>502</v>
      </c>
      <c r="G643" s="16">
        <v>840</v>
      </c>
      <c r="H643" s="17">
        <v>0</v>
      </c>
      <c r="I643" s="13">
        <v>0</v>
      </c>
      <c r="J643" s="13">
        <v>4</v>
      </c>
      <c r="K643" s="49">
        <v>9</v>
      </c>
      <c r="M643">
        <v>9</v>
      </c>
    </row>
    <row r="644" spans="1:13" ht="12.75">
      <c r="A644" s="13">
        <v>16</v>
      </c>
      <c r="B644" s="13">
        <v>20</v>
      </c>
      <c r="C644" s="14" t="s">
        <v>50</v>
      </c>
      <c r="D644" s="14" t="s">
        <v>42</v>
      </c>
      <c r="E644" s="15">
        <v>487</v>
      </c>
      <c r="F644" s="15">
        <v>849</v>
      </c>
      <c r="G644" s="16">
        <v>1336</v>
      </c>
      <c r="H644" s="15">
        <v>0</v>
      </c>
      <c r="I644" s="18">
        <v>0</v>
      </c>
      <c r="J644" s="18">
        <v>10</v>
      </c>
      <c r="K644" s="49">
        <v>10</v>
      </c>
      <c r="M644">
        <v>10</v>
      </c>
    </row>
    <row r="645" spans="1:13" ht="12.75">
      <c r="A645" s="13">
        <v>15</v>
      </c>
      <c r="B645" s="13">
        <v>20</v>
      </c>
      <c r="C645" s="14" t="s">
        <v>50</v>
      </c>
      <c r="D645" s="14" t="s">
        <v>42</v>
      </c>
      <c r="E645" s="15">
        <v>829</v>
      </c>
      <c r="F645" s="15">
        <v>552</v>
      </c>
      <c r="G645" s="16">
        <v>1381</v>
      </c>
      <c r="H645" s="17">
        <v>0</v>
      </c>
      <c r="I645" s="13">
        <v>0</v>
      </c>
      <c r="J645" s="13">
        <v>0</v>
      </c>
      <c r="K645" s="49">
        <v>11</v>
      </c>
      <c r="M645">
        <v>11</v>
      </c>
    </row>
    <row r="646" spans="1:13" ht="12.75">
      <c r="A646" s="13">
        <v>21</v>
      </c>
      <c r="B646" s="13">
        <v>20</v>
      </c>
      <c r="C646" s="14" t="s">
        <v>50</v>
      </c>
      <c r="D646" s="14" t="s">
        <v>42</v>
      </c>
      <c r="E646" s="15">
        <v>692</v>
      </c>
      <c r="F646" s="15">
        <v>403</v>
      </c>
      <c r="G646" s="16">
        <v>1095</v>
      </c>
      <c r="H646" s="17">
        <v>0</v>
      </c>
      <c r="I646" s="13">
        <v>0</v>
      </c>
      <c r="J646" s="13">
        <v>2</v>
      </c>
      <c r="K646" s="49">
        <v>12</v>
      </c>
      <c r="M646">
        <v>12</v>
      </c>
    </row>
    <row r="647" spans="1:13" ht="12.75">
      <c r="A647" s="13">
        <v>15</v>
      </c>
      <c r="B647" s="13">
        <v>20</v>
      </c>
      <c r="C647" s="14" t="s">
        <v>50</v>
      </c>
      <c r="D647" s="14" t="s">
        <v>42</v>
      </c>
      <c r="E647" s="15">
        <v>378</v>
      </c>
      <c r="F647" s="15">
        <v>740</v>
      </c>
      <c r="G647" s="16">
        <v>1118</v>
      </c>
      <c r="H647" s="17">
        <v>0</v>
      </c>
      <c r="I647" s="13">
        <v>0</v>
      </c>
      <c r="J647" s="13">
        <v>4</v>
      </c>
      <c r="K647" s="49">
        <v>13</v>
      </c>
      <c r="M647">
        <v>13</v>
      </c>
    </row>
    <row r="648" spans="1:13" ht="12.75">
      <c r="A648" s="13">
        <v>19</v>
      </c>
      <c r="B648" s="13">
        <v>20</v>
      </c>
      <c r="C648" s="14" t="s">
        <v>50</v>
      </c>
      <c r="D648" s="14" t="s">
        <v>42</v>
      </c>
      <c r="E648" s="15">
        <v>754</v>
      </c>
      <c r="F648" s="15">
        <v>384</v>
      </c>
      <c r="G648" s="16">
        <v>1138</v>
      </c>
      <c r="H648" s="17">
        <v>0</v>
      </c>
      <c r="I648" s="13">
        <v>0</v>
      </c>
      <c r="J648" s="13">
        <v>4</v>
      </c>
      <c r="K648" s="49">
        <v>14</v>
      </c>
      <c r="M648">
        <v>14</v>
      </c>
    </row>
    <row r="649" spans="1:13" ht="12.75">
      <c r="A649" s="13">
        <v>11</v>
      </c>
      <c r="B649" s="13">
        <v>20</v>
      </c>
      <c r="C649" s="14" t="s">
        <v>50</v>
      </c>
      <c r="D649" s="14" t="s">
        <v>42</v>
      </c>
      <c r="E649" s="15">
        <v>896</v>
      </c>
      <c r="F649" s="15">
        <v>718</v>
      </c>
      <c r="G649" s="16">
        <v>1614</v>
      </c>
      <c r="H649" s="17">
        <v>0</v>
      </c>
      <c r="I649" s="13">
        <v>0</v>
      </c>
      <c r="J649" s="13">
        <v>2</v>
      </c>
      <c r="K649" s="49">
        <v>15</v>
      </c>
      <c r="M649">
        <v>15</v>
      </c>
    </row>
    <row r="650" spans="1:13" ht="12.75">
      <c r="A650" s="13">
        <v>11</v>
      </c>
      <c r="B650" s="13">
        <v>20</v>
      </c>
      <c r="C650" s="14" t="s">
        <v>50</v>
      </c>
      <c r="D650" s="14" t="s">
        <v>42</v>
      </c>
      <c r="E650" s="15">
        <v>808</v>
      </c>
      <c r="F650" s="15">
        <v>710</v>
      </c>
      <c r="G650" s="16">
        <v>1518</v>
      </c>
      <c r="H650" s="17">
        <v>0</v>
      </c>
      <c r="I650" s="13">
        <v>0</v>
      </c>
      <c r="J650" s="13">
        <v>0</v>
      </c>
      <c r="K650" s="49">
        <v>16</v>
      </c>
      <c r="M650">
        <v>16</v>
      </c>
    </row>
    <row r="651" spans="1:13" ht="12.75">
      <c r="A651" s="13"/>
      <c r="B651" s="13"/>
      <c r="C651" s="14"/>
      <c r="D651" s="14"/>
      <c r="E651" s="15"/>
      <c r="F651" s="15"/>
      <c r="G651" s="16">
        <v>0</v>
      </c>
      <c r="H651" s="17"/>
      <c r="I651" s="13"/>
      <c r="J651" s="13"/>
      <c r="K651" s="19">
        <v>17</v>
      </c>
      <c r="M651">
        <v>17</v>
      </c>
    </row>
    <row r="652" spans="1:13" ht="12.75">
      <c r="A652" s="13">
        <v>11</v>
      </c>
      <c r="B652" s="13">
        <v>20</v>
      </c>
      <c r="C652" s="14" t="s">
        <v>50</v>
      </c>
      <c r="D652" s="14" t="s">
        <v>42</v>
      </c>
      <c r="E652" s="15">
        <v>820</v>
      </c>
      <c r="F652" s="15">
        <v>514</v>
      </c>
      <c r="G652" s="16">
        <v>1334</v>
      </c>
      <c r="H652" s="17">
        <v>0</v>
      </c>
      <c r="I652" s="13">
        <v>0</v>
      </c>
      <c r="J652" s="13">
        <v>6</v>
      </c>
      <c r="K652" s="49">
        <v>18</v>
      </c>
      <c r="M652">
        <v>18</v>
      </c>
    </row>
    <row r="653" spans="1:13" ht="12.75">
      <c r="A653" s="13">
        <v>25</v>
      </c>
      <c r="B653" s="13">
        <v>20</v>
      </c>
      <c r="C653" s="14" t="s">
        <v>50</v>
      </c>
      <c r="D653" s="14" t="s">
        <v>42</v>
      </c>
      <c r="E653" s="15">
        <v>294</v>
      </c>
      <c r="F653" s="15">
        <v>763</v>
      </c>
      <c r="G653" s="16">
        <v>1057</v>
      </c>
      <c r="H653" s="17">
        <v>0</v>
      </c>
      <c r="I653" s="13">
        <v>0</v>
      </c>
      <c r="J653" s="13">
        <v>6</v>
      </c>
      <c r="K653" s="49">
        <v>19</v>
      </c>
      <c r="M653">
        <v>19</v>
      </c>
    </row>
    <row r="654" spans="1:13" ht="12.75">
      <c r="A654" s="13">
        <v>29</v>
      </c>
      <c r="B654" s="13">
        <v>20</v>
      </c>
      <c r="C654" s="14" t="s">
        <v>50</v>
      </c>
      <c r="D654" s="14" t="s">
        <v>42</v>
      </c>
      <c r="E654" s="15">
        <v>74</v>
      </c>
      <c r="F654" s="15">
        <v>728</v>
      </c>
      <c r="G654" s="16">
        <v>802</v>
      </c>
      <c r="H654" s="17">
        <v>0</v>
      </c>
      <c r="I654" s="13">
        <v>0</v>
      </c>
      <c r="J654" s="13">
        <v>10</v>
      </c>
      <c r="K654" s="49">
        <v>20</v>
      </c>
      <c r="M654">
        <v>20</v>
      </c>
    </row>
    <row r="655" spans="1:13" ht="12.75">
      <c r="A655" s="13">
        <v>24</v>
      </c>
      <c r="B655" s="13">
        <v>20</v>
      </c>
      <c r="C655" s="14" t="s">
        <v>50</v>
      </c>
      <c r="D655" s="14" t="s">
        <v>42</v>
      </c>
      <c r="E655" s="15">
        <v>507</v>
      </c>
      <c r="F655" s="15">
        <v>445</v>
      </c>
      <c r="G655" s="16">
        <v>952</v>
      </c>
      <c r="H655" s="17">
        <v>0</v>
      </c>
      <c r="I655" s="13">
        <v>0</v>
      </c>
      <c r="J655" s="13">
        <v>10</v>
      </c>
      <c r="K655" s="49">
        <v>21</v>
      </c>
      <c r="M655">
        <v>21</v>
      </c>
    </row>
    <row r="656" spans="1:13" ht="12.75">
      <c r="A656" s="13">
        <v>17</v>
      </c>
      <c r="B656" s="13">
        <v>20</v>
      </c>
      <c r="C656" s="14" t="s">
        <v>50</v>
      </c>
      <c r="D656" s="14" t="s">
        <v>42</v>
      </c>
      <c r="E656" s="15">
        <v>892</v>
      </c>
      <c r="F656" s="15">
        <v>356</v>
      </c>
      <c r="G656" s="16">
        <v>1248</v>
      </c>
      <c r="H656" s="17">
        <v>0</v>
      </c>
      <c r="I656" s="13">
        <v>0</v>
      </c>
      <c r="J656" s="13">
        <v>6</v>
      </c>
      <c r="K656" s="49">
        <v>22</v>
      </c>
      <c r="M656">
        <v>22</v>
      </c>
    </row>
    <row r="657" spans="1:13" ht="12.75">
      <c r="A657" s="13">
        <v>18</v>
      </c>
      <c r="B657" s="13">
        <v>20</v>
      </c>
      <c r="C657" s="14" t="s">
        <v>50</v>
      </c>
      <c r="D657" s="14" t="s">
        <v>42</v>
      </c>
      <c r="E657" s="15">
        <v>666</v>
      </c>
      <c r="F657" s="15">
        <v>544</v>
      </c>
      <c r="G657" s="16">
        <v>1210</v>
      </c>
      <c r="H657" s="15">
        <v>0</v>
      </c>
      <c r="I657" s="18">
        <v>0</v>
      </c>
      <c r="J657" s="18">
        <v>6</v>
      </c>
      <c r="K657" s="49">
        <v>23</v>
      </c>
      <c r="M657">
        <v>23</v>
      </c>
    </row>
    <row r="658" spans="1:13" ht="12.75">
      <c r="A658" s="13">
        <v>21</v>
      </c>
      <c r="B658" s="13">
        <v>20</v>
      </c>
      <c r="C658" s="14" t="s">
        <v>50</v>
      </c>
      <c r="D658" s="14" t="s">
        <v>42</v>
      </c>
      <c r="E658" s="15">
        <v>214</v>
      </c>
      <c r="F658" s="15">
        <v>716</v>
      </c>
      <c r="G658" s="16">
        <v>930</v>
      </c>
      <c r="H658" s="17">
        <v>0</v>
      </c>
      <c r="I658" s="13">
        <v>0</v>
      </c>
      <c r="J658" s="13">
        <v>18</v>
      </c>
      <c r="K658" s="49">
        <v>24</v>
      </c>
      <c r="M658">
        <v>24</v>
      </c>
    </row>
    <row r="659" spans="1:13" ht="12.75">
      <c r="A659" s="13">
        <v>22</v>
      </c>
      <c r="B659" s="13">
        <v>20</v>
      </c>
      <c r="C659" s="14" t="s">
        <v>50</v>
      </c>
      <c r="D659" s="14" t="s">
        <v>42</v>
      </c>
      <c r="E659" s="15">
        <v>198</v>
      </c>
      <c r="F659" s="15">
        <v>928</v>
      </c>
      <c r="G659" s="16">
        <v>1126</v>
      </c>
      <c r="H659" s="17">
        <v>0</v>
      </c>
      <c r="I659" s="13">
        <v>0</v>
      </c>
      <c r="J659" s="13">
        <v>12</v>
      </c>
      <c r="K659" s="49">
        <v>25</v>
      </c>
      <c r="M659">
        <v>25</v>
      </c>
    </row>
    <row r="660" spans="1:13" ht="12.75">
      <c r="A660" s="13">
        <v>16</v>
      </c>
      <c r="B660" s="13">
        <v>20</v>
      </c>
      <c r="C660" s="14" t="s">
        <v>50</v>
      </c>
      <c r="D660" s="14" t="s">
        <v>42</v>
      </c>
      <c r="E660" s="15">
        <v>256</v>
      </c>
      <c r="F660" s="15">
        <v>1049</v>
      </c>
      <c r="G660" s="16">
        <v>1305</v>
      </c>
      <c r="H660" s="15">
        <v>0</v>
      </c>
      <c r="I660" s="18">
        <v>0</v>
      </c>
      <c r="J660" s="18">
        <v>8</v>
      </c>
      <c r="K660" s="49">
        <v>26</v>
      </c>
      <c r="M660">
        <v>26</v>
      </c>
    </row>
    <row r="661" spans="1:13" s="25" customFormat="1" ht="12.75">
      <c r="A661" s="13">
        <v>19</v>
      </c>
      <c r="B661" s="13">
        <v>20</v>
      </c>
      <c r="C661" s="14" t="s">
        <v>50</v>
      </c>
      <c r="D661" s="14" t="s">
        <v>42</v>
      </c>
      <c r="E661" s="15">
        <v>591</v>
      </c>
      <c r="F661" s="15">
        <v>528</v>
      </c>
      <c r="G661" s="16">
        <v>1119</v>
      </c>
      <c r="H661" s="17">
        <v>0</v>
      </c>
      <c r="I661" s="13">
        <v>0</v>
      </c>
      <c r="J661" s="13">
        <v>6</v>
      </c>
      <c r="K661" s="49">
        <v>27</v>
      </c>
      <c r="M661">
        <v>27</v>
      </c>
    </row>
    <row r="662" spans="1:13" s="25" customFormat="1" ht="12.75">
      <c r="A662" s="13">
        <v>13</v>
      </c>
      <c r="B662" s="13">
        <v>20</v>
      </c>
      <c r="C662" s="14" t="s">
        <v>50</v>
      </c>
      <c r="D662" s="14" t="s">
        <v>42</v>
      </c>
      <c r="E662" s="15">
        <v>956</v>
      </c>
      <c r="F662" s="15">
        <v>496</v>
      </c>
      <c r="G662" s="16">
        <f>SUM(E662:F662)</f>
        <v>1452</v>
      </c>
      <c r="H662" s="17">
        <v>0</v>
      </c>
      <c r="I662" s="13">
        <v>0</v>
      </c>
      <c r="J662" s="13">
        <v>12</v>
      </c>
      <c r="K662" s="49">
        <v>28</v>
      </c>
      <c r="M662">
        <v>28</v>
      </c>
    </row>
    <row r="663" spans="1:13" s="25" customFormat="1" ht="12.75">
      <c r="A663" s="13">
        <v>11</v>
      </c>
      <c r="B663" s="13">
        <v>20</v>
      </c>
      <c r="C663" s="14" t="s">
        <v>50</v>
      </c>
      <c r="D663" s="14" t="s">
        <v>42</v>
      </c>
      <c r="E663" s="15">
        <v>1042</v>
      </c>
      <c r="F663" s="15">
        <v>421</v>
      </c>
      <c r="G663" s="16">
        <f>SUM(E663:F663)</f>
        <v>1463</v>
      </c>
      <c r="H663" s="17">
        <v>0</v>
      </c>
      <c r="I663" s="13">
        <v>0</v>
      </c>
      <c r="J663" s="13">
        <v>2</v>
      </c>
      <c r="K663" s="49">
        <v>29</v>
      </c>
      <c r="M663">
        <v>29</v>
      </c>
    </row>
    <row r="664" spans="1:13" s="25" customFormat="1" ht="12.75">
      <c r="A664" s="13">
        <v>15</v>
      </c>
      <c r="B664" s="13">
        <v>20</v>
      </c>
      <c r="C664" s="14" t="s">
        <v>50</v>
      </c>
      <c r="D664" s="14" t="s">
        <v>42</v>
      </c>
      <c r="E664" s="15">
        <v>556</v>
      </c>
      <c r="F664" s="15">
        <v>770</v>
      </c>
      <c r="G664" s="16">
        <v>1326</v>
      </c>
      <c r="H664" s="17">
        <v>0</v>
      </c>
      <c r="I664" s="13">
        <v>0</v>
      </c>
      <c r="J664" s="13">
        <v>6</v>
      </c>
      <c r="K664" s="49">
        <v>30</v>
      </c>
      <c r="M664">
        <v>30</v>
      </c>
    </row>
    <row r="665" spans="2:10" ht="15.75">
      <c r="B665" s="3"/>
      <c r="D665" s="26" t="s">
        <v>13</v>
      </c>
      <c r="E665" s="27">
        <v>29</v>
      </c>
      <c r="F665" s="28"/>
      <c r="G665" s="29">
        <f>SUM(G635:G664)</f>
        <v>35006</v>
      </c>
      <c r="H665" s="30">
        <f>SUM(H635:H664)</f>
        <v>0</v>
      </c>
      <c r="I665" s="30">
        <f>SUM(I635:I664)</f>
        <v>0</v>
      </c>
      <c r="J665" s="30">
        <f>SUM(J635:J664)</f>
        <v>190</v>
      </c>
    </row>
    <row r="666" spans="7:10" ht="12.75">
      <c r="G666" s="4" t="s">
        <v>14</v>
      </c>
      <c r="H666" s="3" t="s">
        <v>9</v>
      </c>
      <c r="I666" s="3" t="s">
        <v>10</v>
      </c>
      <c r="J666" s="3" t="s">
        <v>11</v>
      </c>
    </row>
    <row r="667" spans="2:11" ht="12.75">
      <c r="B667"/>
      <c r="C667"/>
      <c r="D667" s="31" t="s">
        <v>15</v>
      </c>
      <c r="E667" s="32">
        <v>180</v>
      </c>
      <c r="F667" s="1"/>
      <c r="G667" s="33"/>
      <c r="H667" s="313" t="s">
        <v>16</v>
      </c>
      <c r="I667" s="313"/>
      <c r="J667" s="313"/>
      <c r="K667" s="35">
        <f>J665/29</f>
        <v>6.551724137931035</v>
      </c>
    </row>
    <row r="668" spans="2:11" ht="12.75">
      <c r="B668"/>
      <c r="C668" s="36" t="s">
        <v>17</v>
      </c>
      <c r="D668"/>
      <c r="E668" s="1"/>
      <c r="F668" s="1"/>
      <c r="G668" s="4" t="s">
        <v>18</v>
      </c>
      <c r="H668" s="1"/>
      <c r="I668" s="1"/>
      <c r="J668" s="1"/>
      <c r="K668" s="28"/>
    </row>
    <row r="669" spans="2:11" ht="15.75">
      <c r="B669" s="32">
        <v>0</v>
      </c>
      <c r="C669" s="37" t="s">
        <v>19</v>
      </c>
      <c r="D669" s="31" t="s">
        <v>20</v>
      </c>
      <c r="E669" s="38">
        <f>B676</f>
        <v>0</v>
      </c>
      <c r="F669" s="1"/>
      <c r="G669" s="39">
        <f>G665/29</f>
        <v>1207.103448275862</v>
      </c>
      <c r="H669" s="1"/>
      <c r="I669" s="1"/>
      <c r="J669" s="1"/>
      <c r="K669" s="28"/>
    </row>
    <row r="670" spans="2:11" ht="15">
      <c r="B670" s="32">
        <v>0</v>
      </c>
      <c r="C670" s="37" t="s">
        <v>21</v>
      </c>
      <c r="D670" s="4" t="s">
        <v>22</v>
      </c>
      <c r="E670" s="40">
        <v>1719</v>
      </c>
      <c r="F670" s="1" t="s">
        <v>14</v>
      </c>
      <c r="G670" s="33"/>
      <c r="H670" s="1"/>
      <c r="I670" s="1"/>
      <c r="J670" s="1"/>
      <c r="K670" s="28"/>
    </row>
    <row r="671" spans="2:11" ht="18">
      <c r="B671" s="32">
        <v>0</v>
      </c>
      <c r="C671" s="37" t="s">
        <v>45</v>
      </c>
      <c r="D671" s="4" t="s">
        <v>24</v>
      </c>
      <c r="E671" s="41">
        <v>643</v>
      </c>
      <c r="F671" s="34" t="s">
        <v>25</v>
      </c>
      <c r="G671" s="42"/>
      <c r="H671" s="43"/>
      <c r="I671" s="43"/>
      <c r="J671" s="43"/>
      <c r="K671" s="28"/>
    </row>
    <row r="672" spans="2:11" ht="12.75">
      <c r="B672" s="32">
        <v>0</v>
      </c>
      <c r="C672" s="37" t="s">
        <v>27</v>
      </c>
      <c r="D672"/>
      <c r="E672" s="1"/>
      <c r="F672" s="1"/>
      <c r="G672" s="33"/>
      <c r="H672" s="1"/>
      <c r="I672" s="1"/>
      <c r="J672" s="1"/>
      <c r="K672" s="28"/>
    </row>
    <row r="673" spans="2:3" ht="12.75">
      <c r="B673" s="32">
        <v>0</v>
      </c>
      <c r="C673" s="37" t="s">
        <v>28</v>
      </c>
    </row>
    <row r="674" spans="2:3" ht="12.75">
      <c r="B674" s="32">
        <v>0</v>
      </c>
      <c r="C674" s="37" t="s">
        <v>33</v>
      </c>
    </row>
    <row r="675" spans="2:3" ht="12.75">
      <c r="B675" s="32">
        <v>0</v>
      </c>
      <c r="C675" s="37" t="s">
        <v>29</v>
      </c>
    </row>
    <row r="676" ht="15.75">
      <c r="B676" s="38">
        <f>SUM(B669:B675)</f>
        <v>0</v>
      </c>
    </row>
    <row r="680" spans="1:11" ht="26.25">
      <c r="A680" s="54">
        <v>16</v>
      </c>
      <c r="B680" s="7"/>
      <c r="C680" s="311" t="s">
        <v>51</v>
      </c>
      <c r="D680" s="311"/>
      <c r="E680" s="312" t="s">
        <v>1</v>
      </c>
      <c r="F680" s="312"/>
      <c r="G680" s="312"/>
      <c r="H680" s="312"/>
      <c r="I680" s="312"/>
      <c r="J680" s="312"/>
      <c r="K680" s="312"/>
    </row>
    <row r="681" spans="1:11" ht="12.75">
      <c r="A681" s="8" t="s">
        <v>2</v>
      </c>
      <c r="B681" s="9" t="s">
        <v>3</v>
      </c>
      <c r="C681" s="10" t="s">
        <v>4</v>
      </c>
      <c r="D681" s="10" t="s">
        <v>5</v>
      </c>
      <c r="E681" s="9" t="s">
        <v>6</v>
      </c>
      <c r="F681" s="9" t="s">
        <v>7</v>
      </c>
      <c r="G681" s="11" t="s">
        <v>8</v>
      </c>
      <c r="H681" s="9" t="s">
        <v>9</v>
      </c>
      <c r="I681" s="9" t="s">
        <v>10</v>
      </c>
      <c r="J681" s="9" t="s">
        <v>11</v>
      </c>
      <c r="K681" s="51" t="s">
        <v>12</v>
      </c>
    </row>
    <row r="682" spans="1:11" ht="12.75">
      <c r="A682" s="13">
        <v>20</v>
      </c>
      <c r="B682" s="13">
        <v>20</v>
      </c>
      <c r="C682" s="14" t="s">
        <v>51</v>
      </c>
      <c r="D682" s="14" t="s">
        <v>1</v>
      </c>
      <c r="E682" s="15">
        <v>-31</v>
      </c>
      <c r="F682" s="15">
        <v>760</v>
      </c>
      <c r="G682" s="16">
        <f>E682+F682</f>
        <v>729</v>
      </c>
      <c r="H682" s="15">
        <v>0</v>
      </c>
      <c r="I682" s="18">
        <v>0</v>
      </c>
      <c r="J682" s="18">
        <v>12</v>
      </c>
      <c r="K682" s="19">
        <v>1</v>
      </c>
    </row>
    <row r="683" spans="1:11" ht="12.75">
      <c r="A683" s="13">
        <v>23</v>
      </c>
      <c r="B683" s="13">
        <v>20</v>
      </c>
      <c r="C683" s="14" t="s">
        <v>51</v>
      </c>
      <c r="D683" s="14" t="s">
        <v>1</v>
      </c>
      <c r="E683" s="15">
        <v>50</v>
      </c>
      <c r="F683" s="15">
        <v>442</v>
      </c>
      <c r="G683" s="16">
        <v>492</v>
      </c>
      <c r="H683" s="17">
        <v>0</v>
      </c>
      <c r="I683" s="13">
        <v>0</v>
      </c>
      <c r="J683" s="13">
        <v>14</v>
      </c>
      <c r="K683" s="19">
        <v>2</v>
      </c>
    </row>
    <row r="684" spans="1:11" ht="12.75">
      <c r="A684" s="13">
        <v>4</v>
      </c>
      <c r="B684" s="13">
        <v>20</v>
      </c>
      <c r="C684" s="14" t="s">
        <v>51</v>
      </c>
      <c r="D684" s="14" t="s">
        <v>1</v>
      </c>
      <c r="E684" s="15">
        <v>895</v>
      </c>
      <c r="F684" s="15">
        <v>944</v>
      </c>
      <c r="G684" s="16">
        <v>1839</v>
      </c>
      <c r="H684" s="17">
        <v>57</v>
      </c>
      <c r="I684" s="13">
        <v>0</v>
      </c>
      <c r="J684" s="13">
        <v>8</v>
      </c>
      <c r="K684" s="19">
        <v>3</v>
      </c>
    </row>
    <row r="685" spans="1:11" ht="12.75">
      <c r="A685" s="13">
        <v>22</v>
      </c>
      <c r="B685" s="13">
        <v>20</v>
      </c>
      <c r="C685" s="14" t="s">
        <v>51</v>
      </c>
      <c r="D685" s="14" t="s">
        <v>1</v>
      </c>
      <c r="E685" s="15">
        <v>358</v>
      </c>
      <c r="F685" s="15">
        <v>512</v>
      </c>
      <c r="G685" s="16">
        <v>870</v>
      </c>
      <c r="H685" s="17">
        <v>0</v>
      </c>
      <c r="I685" s="13">
        <v>0</v>
      </c>
      <c r="J685" s="13">
        <v>16</v>
      </c>
      <c r="K685" s="19">
        <v>4</v>
      </c>
    </row>
    <row r="686" spans="1:11" ht="12.75">
      <c r="A686" s="20">
        <v>11</v>
      </c>
      <c r="B686" s="20">
        <v>20</v>
      </c>
      <c r="C686" s="21" t="s">
        <v>51</v>
      </c>
      <c r="D686" s="21" t="s">
        <v>1</v>
      </c>
      <c r="E686" s="22">
        <v>528</v>
      </c>
      <c r="F686" s="22">
        <v>848</v>
      </c>
      <c r="G686" s="23">
        <v>1376</v>
      </c>
      <c r="H686" s="20">
        <v>0</v>
      </c>
      <c r="I686" s="20">
        <v>0</v>
      </c>
      <c r="J686" s="20">
        <v>6</v>
      </c>
      <c r="K686" s="24">
        <v>5</v>
      </c>
    </row>
    <row r="687" spans="1:11" ht="12.75">
      <c r="A687" s="13">
        <v>7</v>
      </c>
      <c r="B687" s="13">
        <v>20</v>
      </c>
      <c r="C687" s="14" t="s">
        <v>51</v>
      </c>
      <c r="D687" s="14" t="s">
        <v>1</v>
      </c>
      <c r="E687" s="15">
        <v>687</v>
      </c>
      <c r="F687" s="15">
        <v>920</v>
      </c>
      <c r="G687" s="16">
        <v>1607</v>
      </c>
      <c r="H687" s="17">
        <v>0</v>
      </c>
      <c r="I687" s="13">
        <v>0</v>
      </c>
      <c r="J687" s="13">
        <v>2</v>
      </c>
      <c r="K687" s="19">
        <v>6</v>
      </c>
    </row>
    <row r="688" spans="1:11" ht="12.75">
      <c r="A688" s="13">
        <v>18</v>
      </c>
      <c r="B688" s="13">
        <v>20</v>
      </c>
      <c r="C688" s="14" t="s">
        <v>51</v>
      </c>
      <c r="D688" s="14" t="s">
        <v>1</v>
      </c>
      <c r="E688" s="15">
        <v>977</v>
      </c>
      <c r="F688" s="15">
        <v>25</v>
      </c>
      <c r="G688" s="16">
        <v>1002</v>
      </c>
      <c r="H688" s="17">
        <v>0</v>
      </c>
      <c r="I688" s="13">
        <v>0</v>
      </c>
      <c r="J688" s="13">
        <v>20</v>
      </c>
      <c r="K688" s="19">
        <v>7</v>
      </c>
    </row>
    <row r="689" spans="1:11" ht="12.75">
      <c r="A689" s="13">
        <v>20</v>
      </c>
      <c r="B689" s="13">
        <v>20</v>
      </c>
      <c r="C689" s="14" t="s">
        <v>51</v>
      </c>
      <c r="D689" s="14" t="s">
        <v>1</v>
      </c>
      <c r="E689" s="15">
        <v>518</v>
      </c>
      <c r="F689" s="15">
        <v>438</v>
      </c>
      <c r="G689" s="16">
        <v>956</v>
      </c>
      <c r="H689" s="17">
        <v>0</v>
      </c>
      <c r="I689" s="13">
        <v>0</v>
      </c>
      <c r="J689" s="13">
        <v>10</v>
      </c>
      <c r="K689" s="19">
        <v>8</v>
      </c>
    </row>
    <row r="690" spans="1:11" ht="12.75">
      <c r="A690" s="13">
        <v>7</v>
      </c>
      <c r="B690" s="13">
        <v>20</v>
      </c>
      <c r="C690" s="14" t="s">
        <v>51</v>
      </c>
      <c r="D690" s="14" t="s">
        <v>1</v>
      </c>
      <c r="E690" s="15">
        <v>390</v>
      </c>
      <c r="F690" s="15">
        <v>1294</v>
      </c>
      <c r="G690" s="16">
        <v>1684</v>
      </c>
      <c r="H690" s="17">
        <v>35</v>
      </c>
      <c r="I690" s="13">
        <v>10</v>
      </c>
      <c r="J690" s="13">
        <v>6</v>
      </c>
      <c r="K690" s="19">
        <v>9</v>
      </c>
    </row>
    <row r="691" spans="1:11" ht="12.75">
      <c r="A691" s="13">
        <v>25</v>
      </c>
      <c r="B691" s="13">
        <v>20</v>
      </c>
      <c r="C691" s="14" t="s">
        <v>51</v>
      </c>
      <c r="D691" s="14" t="s">
        <v>1</v>
      </c>
      <c r="E691" s="15">
        <v>559</v>
      </c>
      <c r="F691" s="15">
        <v>245</v>
      </c>
      <c r="G691" s="16">
        <v>804</v>
      </c>
      <c r="H691" s="17">
        <v>0</v>
      </c>
      <c r="I691" s="13">
        <v>0</v>
      </c>
      <c r="J691" s="13">
        <v>16</v>
      </c>
      <c r="K691" s="19">
        <v>10</v>
      </c>
    </row>
    <row r="692" spans="1:11" ht="12.75">
      <c r="A692" s="13">
        <v>3</v>
      </c>
      <c r="B692" s="13">
        <v>20</v>
      </c>
      <c r="C692" s="14" t="s">
        <v>51</v>
      </c>
      <c r="D692" s="14" t="s">
        <v>1</v>
      </c>
      <c r="E692" s="15">
        <v>1375</v>
      </c>
      <c r="F692" s="15">
        <v>644</v>
      </c>
      <c r="G692" s="16">
        <v>2019</v>
      </c>
      <c r="H692" s="17">
        <v>70</v>
      </c>
      <c r="I692" s="13">
        <v>16</v>
      </c>
      <c r="J692" s="13">
        <v>0</v>
      </c>
      <c r="K692" s="19">
        <v>11</v>
      </c>
    </row>
    <row r="693" spans="1:11" ht="12.75">
      <c r="A693" s="13">
        <v>25</v>
      </c>
      <c r="B693" s="13">
        <v>20</v>
      </c>
      <c r="C693" s="14" t="s">
        <v>51</v>
      </c>
      <c r="D693" s="14" t="s">
        <v>1</v>
      </c>
      <c r="E693" s="15">
        <v>516</v>
      </c>
      <c r="F693" s="15">
        <v>181</v>
      </c>
      <c r="G693" s="16">
        <v>697</v>
      </c>
      <c r="H693" s="17">
        <v>0</v>
      </c>
      <c r="I693" s="13">
        <v>0</v>
      </c>
      <c r="J693" s="13">
        <v>8</v>
      </c>
      <c r="K693" s="19">
        <v>12</v>
      </c>
    </row>
    <row r="694" spans="1:11" ht="12.75">
      <c r="A694" s="13">
        <v>20</v>
      </c>
      <c r="B694" s="13">
        <v>20</v>
      </c>
      <c r="C694" s="14" t="s">
        <v>51</v>
      </c>
      <c r="D694" s="14" t="s">
        <v>1</v>
      </c>
      <c r="E694" s="15">
        <v>261</v>
      </c>
      <c r="F694" s="15">
        <v>631</v>
      </c>
      <c r="G694" s="16">
        <v>892</v>
      </c>
      <c r="H694" s="17">
        <v>0</v>
      </c>
      <c r="I694" s="13">
        <v>0</v>
      </c>
      <c r="J694" s="13">
        <v>16</v>
      </c>
      <c r="K694" s="19">
        <v>13</v>
      </c>
    </row>
    <row r="695" spans="1:11" ht="12.75">
      <c r="A695" s="13">
        <v>13</v>
      </c>
      <c r="B695" s="13">
        <v>20</v>
      </c>
      <c r="C695" s="14" t="s">
        <v>51</v>
      </c>
      <c r="D695" s="14" t="s">
        <v>1</v>
      </c>
      <c r="E695" s="15">
        <v>684</v>
      </c>
      <c r="F695" s="15">
        <v>660</v>
      </c>
      <c r="G695" s="16">
        <v>1344</v>
      </c>
      <c r="H695" s="17">
        <v>0</v>
      </c>
      <c r="I695" s="13">
        <v>0</v>
      </c>
      <c r="J695" s="13">
        <v>2</v>
      </c>
      <c r="K695" s="19">
        <v>14</v>
      </c>
    </row>
    <row r="696" spans="1:11" ht="12.75">
      <c r="A696" s="13">
        <v>12</v>
      </c>
      <c r="B696" s="13">
        <v>20</v>
      </c>
      <c r="C696" s="14" t="s">
        <v>51</v>
      </c>
      <c r="D696" s="14" t="s">
        <v>1</v>
      </c>
      <c r="E696" s="15">
        <v>700</v>
      </c>
      <c r="F696" s="15">
        <v>886</v>
      </c>
      <c r="G696" s="16">
        <v>1586</v>
      </c>
      <c r="H696" s="17">
        <v>0</v>
      </c>
      <c r="I696" s="13">
        <v>0</v>
      </c>
      <c r="J696" s="13">
        <v>8</v>
      </c>
      <c r="K696" s="19">
        <v>15</v>
      </c>
    </row>
    <row r="697" spans="1:11" ht="12.75">
      <c r="A697" s="13">
        <v>8</v>
      </c>
      <c r="B697" s="13">
        <v>20</v>
      </c>
      <c r="C697" s="14" t="s">
        <v>51</v>
      </c>
      <c r="D697" s="14" t="s">
        <v>1</v>
      </c>
      <c r="E697" s="15">
        <v>624</v>
      </c>
      <c r="F697" s="15">
        <v>1025</v>
      </c>
      <c r="G697" s="16">
        <v>1649</v>
      </c>
      <c r="H697" s="17">
        <v>0</v>
      </c>
      <c r="I697" s="13">
        <v>0</v>
      </c>
      <c r="J697" s="13">
        <v>4</v>
      </c>
      <c r="K697" s="19">
        <v>16</v>
      </c>
    </row>
    <row r="698" spans="1:11" ht="12.75">
      <c r="A698" s="13">
        <v>19</v>
      </c>
      <c r="B698" s="13">
        <v>20</v>
      </c>
      <c r="C698" s="14" t="s">
        <v>51</v>
      </c>
      <c r="D698" s="14" t="s">
        <v>1</v>
      </c>
      <c r="E698" s="15">
        <v>131</v>
      </c>
      <c r="F698" s="15">
        <v>608</v>
      </c>
      <c r="G698" s="16">
        <v>739</v>
      </c>
      <c r="H698" s="17">
        <v>0</v>
      </c>
      <c r="I698" s="13">
        <v>0</v>
      </c>
      <c r="J698" s="13">
        <v>16</v>
      </c>
      <c r="K698" s="19">
        <v>17</v>
      </c>
    </row>
    <row r="699" spans="1:11" ht="12.75">
      <c r="A699" s="13">
        <v>13</v>
      </c>
      <c r="B699" s="13">
        <v>20</v>
      </c>
      <c r="C699" s="14" t="s">
        <v>51</v>
      </c>
      <c r="D699" s="14" t="s">
        <v>1</v>
      </c>
      <c r="E699" s="15">
        <v>1093</v>
      </c>
      <c r="F699" s="15">
        <v>193</v>
      </c>
      <c r="G699" s="16">
        <v>1286</v>
      </c>
      <c r="H699" s="17">
        <v>0</v>
      </c>
      <c r="I699" s="13">
        <v>0</v>
      </c>
      <c r="J699" s="13">
        <v>8</v>
      </c>
      <c r="K699" s="19">
        <v>18</v>
      </c>
    </row>
    <row r="700" spans="1:11" ht="12.75">
      <c r="A700" s="13">
        <v>28</v>
      </c>
      <c r="B700" s="13">
        <v>20</v>
      </c>
      <c r="C700" s="14" t="s">
        <v>51</v>
      </c>
      <c r="D700" s="14" t="s">
        <v>1</v>
      </c>
      <c r="E700" s="15">
        <v>326</v>
      </c>
      <c r="F700" s="15">
        <v>-66</v>
      </c>
      <c r="G700" s="16">
        <v>260</v>
      </c>
      <c r="H700" s="17">
        <v>0</v>
      </c>
      <c r="I700" s="13">
        <v>0</v>
      </c>
      <c r="J700" s="13">
        <v>12</v>
      </c>
      <c r="K700" s="19">
        <v>19</v>
      </c>
    </row>
    <row r="701" spans="1:11" ht="12.75">
      <c r="A701" s="13">
        <v>3</v>
      </c>
      <c r="B701" s="13">
        <v>20</v>
      </c>
      <c r="C701" s="14" t="s">
        <v>51</v>
      </c>
      <c r="D701" s="14" t="s">
        <v>1</v>
      </c>
      <c r="E701" s="15">
        <v>802</v>
      </c>
      <c r="F701" s="15">
        <v>1193</v>
      </c>
      <c r="G701" s="16">
        <v>1995</v>
      </c>
      <c r="H701" s="17">
        <v>75</v>
      </c>
      <c r="I701" s="13">
        <v>0</v>
      </c>
      <c r="J701" s="13">
        <v>2</v>
      </c>
      <c r="K701" s="19">
        <v>20</v>
      </c>
    </row>
    <row r="702" spans="1:11" ht="12.75">
      <c r="A702" s="13">
        <v>25</v>
      </c>
      <c r="B702" s="13">
        <v>20</v>
      </c>
      <c r="C702" s="14" t="s">
        <v>51</v>
      </c>
      <c r="D702" s="14" t="s">
        <v>1</v>
      </c>
      <c r="E702" s="15">
        <v>232</v>
      </c>
      <c r="F702" s="15">
        <v>707</v>
      </c>
      <c r="G702" s="16">
        <v>939</v>
      </c>
      <c r="H702" s="17">
        <v>0</v>
      </c>
      <c r="I702" s="13">
        <v>0</v>
      </c>
      <c r="J702" s="13">
        <v>14</v>
      </c>
      <c r="K702" s="19">
        <v>21</v>
      </c>
    </row>
    <row r="703" spans="1:11" ht="12.75">
      <c r="A703" s="13">
        <v>2</v>
      </c>
      <c r="B703" s="13">
        <v>20</v>
      </c>
      <c r="C703" s="14" t="s">
        <v>51</v>
      </c>
      <c r="D703" s="14" t="s">
        <v>1</v>
      </c>
      <c r="E703" s="15">
        <v>1116</v>
      </c>
      <c r="F703" s="15">
        <v>831</v>
      </c>
      <c r="G703" s="16">
        <v>1947</v>
      </c>
      <c r="H703" s="17">
        <v>80</v>
      </c>
      <c r="I703" s="13">
        <v>11</v>
      </c>
      <c r="J703" s="13">
        <v>6</v>
      </c>
      <c r="K703" s="19">
        <v>22</v>
      </c>
    </row>
    <row r="704" spans="1:11" ht="12.75">
      <c r="A704" s="13">
        <v>23</v>
      </c>
      <c r="B704" s="13">
        <v>20</v>
      </c>
      <c r="C704" s="14" t="s">
        <v>51</v>
      </c>
      <c r="D704" s="14" t="s">
        <v>1</v>
      </c>
      <c r="E704" s="15">
        <v>443</v>
      </c>
      <c r="F704" s="15">
        <v>640</v>
      </c>
      <c r="G704" s="16">
        <v>1083</v>
      </c>
      <c r="H704" s="15">
        <v>0</v>
      </c>
      <c r="I704" s="18">
        <v>0</v>
      </c>
      <c r="J704" s="18">
        <v>4</v>
      </c>
      <c r="K704" s="19">
        <v>23</v>
      </c>
    </row>
    <row r="705" spans="1:11" ht="12.75">
      <c r="A705" s="13">
        <v>20</v>
      </c>
      <c r="B705" s="13">
        <v>20</v>
      </c>
      <c r="C705" s="14" t="s">
        <v>51</v>
      </c>
      <c r="D705" s="14" t="s">
        <v>1</v>
      </c>
      <c r="E705" s="15">
        <v>160</v>
      </c>
      <c r="F705" s="15">
        <v>931</v>
      </c>
      <c r="G705" s="16">
        <v>1091</v>
      </c>
      <c r="H705" s="17">
        <v>0</v>
      </c>
      <c r="I705" s="13">
        <v>0</v>
      </c>
      <c r="J705" s="13">
        <v>6</v>
      </c>
      <c r="K705" s="19">
        <v>24</v>
      </c>
    </row>
    <row r="706" spans="1:11" ht="12.75">
      <c r="A706" s="13">
        <v>10</v>
      </c>
      <c r="B706" s="13">
        <v>20</v>
      </c>
      <c r="C706" s="14" t="s">
        <v>51</v>
      </c>
      <c r="D706" s="14" t="s">
        <v>1</v>
      </c>
      <c r="E706" s="15">
        <v>530</v>
      </c>
      <c r="F706" s="15">
        <v>966</v>
      </c>
      <c r="G706" s="16">
        <v>1496</v>
      </c>
      <c r="H706" s="17">
        <v>0</v>
      </c>
      <c r="I706" s="18">
        <v>0</v>
      </c>
      <c r="J706" s="18">
        <v>8</v>
      </c>
      <c r="K706" s="19">
        <v>25</v>
      </c>
    </row>
    <row r="707" spans="1:11" ht="12.75">
      <c r="A707" s="13">
        <v>25</v>
      </c>
      <c r="B707" s="13">
        <v>20</v>
      </c>
      <c r="C707" s="14" t="s">
        <v>51</v>
      </c>
      <c r="D707" s="14" t="s">
        <v>1</v>
      </c>
      <c r="E707" s="15">
        <v>368</v>
      </c>
      <c r="F707" s="15">
        <v>314</v>
      </c>
      <c r="G707" s="16">
        <v>682</v>
      </c>
      <c r="H707" s="17">
        <v>0</v>
      </c>
      <c r="I707" s="13">
        <v>0</v>
      </c>
      <c r="J707" s="13">
        <v>8</v>
      </c>
      <c r="K707" s="19">
        <v>26</v>
      </c>
    </row>
    <row r="708" spans="1:11" s="25" customFormat="1" ht="12.75">
      <c r="A708" s="13">
        <v>27</v>
      </c>
      <c r="B708" s="13">
        <v>20</v>
      </c>
      <c r="C708" s="14" t="s">
        <v>51</v>
      </c>
      <c r="D708" s="14" t="s">
        <v>1</v>
      </c>
      <c r="E708" s="15">
        <v>222</v>
      </c>
      <c r="F708" s="15">
        <v>491</v>
      </c>
      <c r="G708" s="16">
        <v>713</v>
      </c>
      <c r="H708" s="17">
        <v>0</v>
      </c>
      <c r="I708" s="13">
        <v>0</v>
      </c>
      <c r="J708" s="13">
        <v>12</v>
      </c>
      <c r="K708" s="19">
        <v>27</v>
      </c>
    </row>
    <row r="709" spans="1:11" s="25" customFormat="1" ht="12.75">
      <c r="A709" s="13">
        <v>2</v>
      </c>
      <c r="B709" s="13">
        <v>20</v>
      </c>
      <c r="C709" s="14" t="s">
        <v>51</v>
      </c>
      <c r="D709" s="14" t="s">
        <v>1</v>
      </c>
      <c r="E709" s="15">
        <v>1096</v>
      </c>
      <c r="F709" s="15">
        <v>809</v>
      </c>
      <c r="G709" s="16">
        <f>SUM(E709:F709)</f>
        <v>1905</v>
      </c>
      <c r="H709" s="17">
        <v>80</v>
      </c>
      <c r="I709" s="13">
        <v>0</v>
      </c>
      <c r="J709" s="13">
        <v>0</v>
      </c>
      <c r="K709" s="19">
        <v>28</v>
      </c>
    </row>
    <row r="710" spans="1:11" s="25" customFormat="1" ht="12.75">
      <c r="A710" s="13">
        <v>10</v>
      </c>
      <c r="B710" s="13">
        <v>20</v>
      </c>
      <c r="C710" s="14" t="s">
        <v>51</v>
      </c>
      <c r="D710" s="14" t="s">
        <v>1</v>
      </c>
      <c r="E710" s="15">
        <v>1102</v>
      </c>
      <c r="F710" s="15">
        <v>381</v>
      </c>
      <c r="G710" s="16">
        <f>SUM(E710:F710)</f>
        <v>1483</v>
      </c>
      <c r="H710" s="17">
        <v>0</v>
      </c>
      <c r="I710" s="18">
        <v>0</v>
      </c>
      <c r="J710" s="18">
        <v>10</v>
      </c>
      <c r="K710" s="19">
        <v>29</v>
      </c>
    </row>
    <row r="711" spans="1:11" s="25" customFormat="1" ht="12.75">
      <c r="A711" s="13">
        <v>27</v>
      </c>
      <c r="B711" s="13">
        <v>20</v>
      </c>
      <c r="C711" s="14" t="s">
        <v>51</v>
      </c>
      <c r="D711" s="14" t="s">
        <v>1</v>
      </c>
      <c r="E711" s="15">
        <v>260</v>
      </c>
      <c r="F711" s="15">
        <v>340</v>
      </c>
      <c r="G711" s="16">
        <v>600</v>
      </c>
      <c r="H711" s="17">
        <v>0</v>
      </c>
      <c r="I711" s="13">
        <v>0</v>
      </c>
      <c r="J711" s="13">
        <v>8</v>
      </c>
      <c r="K711" s="19">
        <v>30</v>
      </c>
    </row>
    <row r="712" spans="2:10" ht="15.75">
      <c r="B712" s="3"/>
      <c r="D712" s="26" t="s">
        <v>13</v>
      </c>
      <c r="E712" s="27">
        <v>30</v>
      </c>
      <c r="F712" s="28"/>
      <c r="G712" s="29">
        <f>SUM(G682:G711)</f>
        <v>35765</v>
      </c>
      <c r="H712" s="30">
        <f>SUM(H682:H711)</f>
        <v>397</v>
      </c>
      <c r="I712" s="30">
        <f>SUM(I682:I711)</f>
        <v>37</v>
      </c>
      <c r="J712" s="30">
        <f>SUM(J682:J711)</f>
        <v>262</v>
      </c>
    </row>
    <row r="713" spans="7:10" ht="12.75">
      <c r="G713" s="4" t="s">
        <v>14</v>
      </c>
      <c r="H713" s="3" t="s">
        <v>9</v>
      </c>
      <c r="I713" s="3" t="s">
        <v>10</v>
      </c>
      <c r="J713" s="3" t="s">
        <v>11</v>
      </c>
    </row>
    <row r="714" spans="2:11" ht="12.75">
      <c r="B714"/>
      <c r="C714"/>
      <c r="D714" s="31" t="s">
        <v>15</v>
      </c>
      <c r="E714" s="32">
        <v>180</v>
      </c>
      <c r="F714" s="1"/>
      <c r="G714" s="33"/>
      <c r="H714" s="313" t="s">
        <v>16</v>
      </c>
      <c r="I714" s="313"/>
      <c r="J714" s="313"/>
      <c r="K714" s="35">
        <f>J712/30</f>
        <v>8.733333333333333</v>
      </c>
    </row>
    <row r="715" spans="2:11" ht="12.75">
      <c r="B715"/>
      <c r="C715" s="36" t="s">
        <v>17</v>
      </c>
      <c r="D715"/>
      <c r="E715" s="1"/>
      <c r="F715" s="1"/>
      <c r="G715" s="4" t="s">
        <v>18</v>
      </c>
      <c r="H715" s="1"/>
      <c r="I715" s="1"/>
      <c r="J715" s="1"/>
      <c r="K715" s="28"/>
    </row>
    <row r="716" spans="2:11" ht="15.75">
      <c r="B716" s="32">
        <v>0</v>
      </c>
      <c r="C716" s="37" t="s">
        <v>19</v>
      </c>
      <c r="D716" s="31" t="s">
        <v>20</v>
      </c>
      <c r="E716" s="38">
        <f>B723</f>
        <v>6</v>
      </c>
      <c r="F716" s="1"/>
      <c r="G716" s="39">
        <f>G712/30</f>
        <v>1192.1666666666667</v>
      </c>
      <c r="H716" s="1"/>
      <c r="I716" s="1"/>
      <c r="J716" s="1"/>
      <c r="K716" s="28"/>
    </row>
    <row r="717" spans="2:11" ht="15">
      <c r="B717" s="32">
        <v>2</v>
      </c>
      <c r="C717" s="37" t="s">
        <v>21</v>
      </c>
      <c r="D717" s="4" t="s">
        <v>22</v>
      </c>
      <c r="E717" s="40">
        <v>2019</v>
      </c>
      <c r="F717" s="1" t="s">
        <v>14</v>
      </c>
      <c r="G717" s="33"/>
      <c r="H717" s="1"/>
      <c r="I717" s="1"/>
      <c r="J717" s="1"/>
      <c r="K717" s="28"/>
    </row>
    <row r="718" spans="2:11" ht="18">
      <c r="B718" s="32">
        <v>2</v>
      </c>
      <c r="C718" s="37" t="s">
        <v>23</v>
      </c>
      <c r="D718" s="4" t="s">
        <v>24</v>
      </c>
      <c r="E718" s="41">
        <v>260</v>
      </c>
      <c r="F718" s="34" t="s">
        <v>25</v>
      </c>
      <c r="G718" s="42"/>
      <c r="H718" s="43"/>
      <c r="I718" s="43"/>
      <c r="J718" s="43"/>
      <c r="K718" s="28"/>
    </row>
    <row r="719" spans="2:11" ht="12.75">
      <c r="B719" s="32">
        <v>1</v>
      </c>
      <c r="C719" s="37" t="s">
        <v>26</v>
      </c>
      <c r="D719"/>
      <c r="E719" s="1"/>
      <c r="F719" s="1"/>
      <c r="G719" s="33"/>
      <c r="H719" s="1"/>
      <c r="I719" s="1"/>
      <c r="J719" s="1"/>
      <c r="K719" s="28"/>
    </row>
    <row r="720" spans="2:3" ht="12.75">
      <c r="B720" s="32">
        <v>0</v>
      </c>
      <c r="C720" s="37" t="s">
        <v>27</v>
      </c>
    </row>
    <row r="721" spans="2:3" ht="12.75">
      <c r="B721" s="32">
        <v>0</v>
      </c>
      <c r="C721" s="37" t="s">
        <v>28</v>
      </c>
    </row>
    <row r="722" spans="2:3" ht="12.75">
      <c r="B722" s="32">
        <v>1</v>
      </c>
      <c r="C722" s="37" t="s">
        <v>33</v>
      </c>
    </row>
    <row r="723" ht="15.75">
      <c r="B723" s="38">
        <f>SUM(B716:B722)</f>
        <v>6</v>
      </c>
    </row>
    <row r="725" spans="1:11" ht="26.25">
      <c r="A725" s="54">
        <v>17</v>
      </c>
      <c r="B725" s="7"/>
      <c r="C725" s="311" t="s">
        <v>52</v>
      </c>
      <c r="D725" s="311"/>
      <c r="E725" s="312" t="s">
        <v>35</v>
      </c>
      <c r="F725" s="312"/>
      <c r="G725" s="312"/>
      <c r="H725" s="312"/>
      <c r="I725" s="312"/>
      <c r="J725" s="312"/>
      <c r="K725" s="312"/>
    </row>
    <row r="726" spans="1:11" ht="12.75">
      <c r="A726" s="8" t="s">
        <v>2</v>
      </c>
      <c r="B726" s="9" t="s">
        <v>3</v>
      </c>
      <c r="C726" s="10" t="s">
        <v>4</v>
      </c>
      <c r="D726" s="10" t="s">
        <v>5</v>
      </c>
      <c r="E726" s="9" t="s">
        <v>6</v>
      </c>
      <c r="F726" s="9" t="s">
        <v>7</v>
      </c>
      <c r="G726" s="11" t="s">
        <v>8</v>
      </c>
      <c r="H726" s="9" t="s">
        <v>9</v>
      </c>
      <c r="I726" s="9" t="s">
        <v>10</v>
      </c>
      <c r="J726" s="9" t="s">
        <v>11</v>
      </c>
      <c r="K726" s="51" t="s">
        <v>12</v>
      </c>
    </row>
    <row r="727" spans="1:11" ht="12.75">
      <c r="A727" s="13">
        <v>21</v>
      </c>
      <c r="B727" s="13">
        <v>20</v>
      </c>
      <c r="C727" s="14" t="s">
        <v>52</v>
      </c>
      <c r="D727" s="14" t="s">
        <v>35</v>
      </c>
      <c r="E727" s="15">
        <v>311</v>
      </c>
      <c r="F727" s="15">
        <v>86</v>
      </c>
      <c r="G727" s="16">
        <f>E727+F727</f>
        <v>397</v>
      </c>
      <c r="H727" s="17">
        <v>0</v>
      </c>
      <c r="I727" s="13">
        <v>0</v>
      </c>
      <c r="J727" s="13">
        <v>14</v>
      </c>
      <c r="K727" s="19">
        <v>1</v>
      </c>
    </row>
    <row r="728" spans="1:11" ht="12.75">
      <c r="A728" s="13">
        <v>21</v>
      </c>
      <c r="B728" s="13">
        <v>20</v>
      </c>
      <c r="C728" s="14" t="s">
        <v>52</v>
      </c>
      <c r="D728" s="14" t="s">
        <v>35</v>
      </c>
      <c r="E728" s="15">
        <v>876</v>
      </c>
      <c r="F728" s="15">
        <v>115</v>
      </c>
      <c r="G728" s="16">
        <v>991</v>
      </c>
      <c r="H728" s="17">
        <v>0</v>
      </c>
      <c r="I728" s="13">
        <v>0</v>
      </c>
      <c r="J728" s="13">
        <v>6</v>
      </c>
      <c r="K728" s="19">
        <v>2</v>
      </c>
    </row>
    <row r="729" spans="1:11" ht="12.75">
      <c r="A729" s="13">
        <v>17</v>
      </c>
      <c r="B729" s="13">
        <v>20</v>
      </c>
      <c r="C729" s="14" t="s">
        <v>52</v>
      </c>
      <c r="D729" s="14" t="s">
        <v>35</v>
      </c>
      <c r="E729" s="15">
        <v>381</v>
      </c>
      <c r="F729" s="15">
        <v>575</v>
      </c>
      <c r="G729" s="16">
        <v>956</v>
      </c>
      <c r="H729" s="17">
        <v>0</v>
      </c>
      <c r="I729" s="13">
        <v>0</v>
      </c>
      <c r="J729" s="13">
        <v>12</v>
      </c>
      <c r="K729" s="19">
        <v>3</v>
      </c>
    </row>
    <row r="730" spans="1:11" ht="12.75">
      <c r="A730" s="13">
        <v>11</v>
      </c>
      <c r="B730" s="13">
        <v>20</v>
      </c>
      <c r="C730" s="14" t="s">
        <v>52</v>
      </c>
      <c r="D730" s="14" t="s">
        <v>35</v>
      </c>
      <c r="E730" s="15">
        <v>613</v>
      </c>
      <c r="F730" s="15">
        <v>790</v>
      </c>
      <c r="G730" s="16">
        <v>1403</v>
      </c>
      <c r="H730" s="17">
        <v>0</v>
      </c>
      <c r="I730" s="18">
        <v>0</v>
      </c>
      <c r="J730" s="18">
        <v>6</v>
      </c>
      <c r="K730" s="19">
        <v>4</v>
      </c>
    </row>
    <row r="731" spans="1:11" ht="12.75">
      <c r="A731" s="20">
        <v>10</v>
      </c>
      <c r="B731" s="20">
        <v>20</v>
      </c>
      <c r="C731" s="21" t="s">
        <v>52</v>
      </c>
      <c r="D731" s="21" t="s">
        <v>35</v>
      </c>
      <c r="E731" s="22">
        <v>652</v>
      </c>
      <c r="F731" s="22">
        <v>762</v>
      </c>
      <c r="G731" s="23">
        <v>1414</v>
      </c>
      <c r="H731" s="20">
        <v>0</v>
      </c>
      <c r="I731" s="20">
        <v>0</v>
      </c>
      <c r="J731" s="20">
        <v>6</v>
      </c>
      <c r="K731" s="24">
        <v>5</v>
      </c>
    </row>
    <row r="732" spans="1:11" ht="12.75">
      <c r="A732" s="13">
        <v>12</v>
      </c>
      <c r="B732" s="13">
        <v>20</v>
      </c>
      <c r="C732" s="14" t="s">
        <v>52</v>
      </c>
      <c r="D732" s="14" t="s">
        <v>35</v>
      </c>
      <c r="E732" s="15">
        <v>593</v>
      </c>
      <c r="F732" s="15">
        <v>785</v>
      </c>
      <c r="G732" s="16">
        <v>1378</v>
      </c>
      <c r="H732" s="17">
        <v>0</v>
      </c>
      <c r="I732" s="13">
        <v>0</v>
      </c>
      <c r="J732" s="13">
        <v>6</v>
      </c>
      <c r="K732" s="19">
        <v>6</v>
      </c>
    </row>
    <row r="733" spans="1:11" ht="12.75">
      <c r="A733" s="13">
        <v>3</v>
      </c>
      <c r="B733" s="13">
        <v>20</v>
      </c>
      <c r="C733" s="14" t="s">
        <v>52</v>
      </c>
      <c r="D733" s="14" t="s">
        <v>35</v>
      </c>
      <c r="E733" s="15">
        <v>1012</v>
      </c>
      <c r="F733" s="15">
        <v>902</v>
      </c>
      <c r="G733" s="16">
        <v>1914</v>
      </c>
      <c r="H733" s="17">
        <v>70</v>
      </c>
      <c r="I733" s="13">
        <v>0</v>
      </c>
      <c r="J733" s="13">
        <v>4</v>
      </c>
      <c r="K733" s="19">
        <v>7</v>
      </c>
    </row>
    <row r="734" spans="1:11" ht="12.75">
      <c r="A734" s="13">
        <v>18</v>
      </c>
      <c r="B734" s="13">
        <v>20</v>
      </c>
      <c r="C734" s="14" t="s">
        <v>52</v>
      </c>
      <c r="D734" s="14" t="s">
        <v>35</v>
      </c>
      <c r="E734" s="15">
        <v>655</v>
      </c>
      <c r="F734" s="15">
        <v>491</v>
      </c>
      <c r="G734" s="16">
        <v>1146</v>
      </c>
      <c r="H734" s="17">
        <v>0</v>
      </c>
      <c r="I734" s="13">
        <v>0</v>
      </c>
      <c r="J734" s="13">
        <v>8</v>
      </c>
      <c r="K734" s="19">
        <v>8</v>
      </c>
    </row>
    <row r="735" spans="1:11" ht="12.75">
      <c r="A735" s="13">
        <v>24</v>
      </c>
      <c r="B735" s="13">
        <v>20</v>
      </c>
      <c r="C735" s="14" t="s">
        <v>52</v>
      </c>
      <c r="D735" s="14" t="s">
        <v>35</v>
      </c>
      <c r="E735" s="15">
        <v>142</v>
      </c>
      <c r="F735" s="15">
        <v>601</v>
      </c>
      <c r="G735" s="16">
        <v>743</v>
      </c>
      <c r="H735" s="17">
        <v>0</v>
      </c>
      <c r="I735" s="18">
        <v>0</v>
      </c>
      <c r="J735" s="18">
        <v>6</v>
      </c>
      <c r="K735" s="19">
        <v>9</v>
      </c>
    </row>
    <row r="736" spans="1:11" ht="12.75">
      <c r="A736" s="13">
        <v>8</v>
      </c>
      <c r="B736" s="13">
        <v>20</v>
      </c>
      <c r="C736" s="14" t="s">
        <v>52</v>
      </c>
      <c r="D736" s="14" t="s">
        <v>35</v>
      </c>
      <c r="E736" s="15">
        <v>716</v>
      </c>
      <c r="F736" s="15">
        <v>906</v>
      </c>
      <c r="G736" s="16">
        <v>1622</v>
      </c>
      <c r="H736" s="17">
        <v>0</v>
      </c>
      <c r="I736" s="13">
        <v>0</v>
      </c>
      <c r="J736" s="13">
        <v>0</v>
      </c>
      <c r="K736" s="19">
        <v>10</v>
      </c>
    </row>
    <row r="737" spans="1:11" ht="12.75">
      <c r="A737" s="13">
        <v>19</v>
      </c>
      <c r="B737" s="13">
        <v>20</v>
      </c>
      <c r="C737" s="14" t="s">
        <v>52</v>
      </c>
      <c r="D737" s="14" t="s">
        <v>35</v>
      </c>
      <c r="E737" s="15">
        <v>381</v>
      </c>
      <c r="F737" s="15">
        <v>739</v>
      </c>
      <c r="G737" s="16">
        <v>1120</v>
      </c>
      <c r="H737" s="17">
        <v>0</v>
      </c>
      <c r="I737" s="13">
        <v>0</v>
      </c>
      <c r="J737" s="13">
        <v>8</v>
      </c>
      <c r="K737" s="19">
        <v>11</v>
      </c>
    </row>
    <row r="738" spans="1:11" ht="12.75">
      <c r="A738" s="13">
        <v>15</v>
      </c>
      <c r="B738" s="13">
        <v>20</v>
      </c>
      <c r="C738" s="14" t="s">
        <v>52</v>
      </c>
      <c r="D738" s="14" t="s">
        <v>35</v>
      </c>
      <c r="E738" s="15">
        <v>492</v>
      </c>
      <c r="F738" s="15">
        <v>908</v>
      </c>
      <c r="G738" s="16">
        <v>1400</v>
      </c>
      <c r="H738" s="17">
        <v>0</v>
      </c>
      <c r="I738" s="13">
        <v>0</v>
      </c>
      <c r="J738" s="13">
        <v>6</v>
      </c>
      <c r="K738" s="19">
        <v>12</v>
      </c>
    </row>
    <row r="739" spans="1:11" ht="12.75">
      <c r="A739" s="13">
        <v>19</v>
      </c>
      <c r="B739" s="13">
        <v>20</v>
      </c>
      <c r="C739" s="14" t="s">
        <v>52</v>
      </c>
      <c r="D739" s="14" t="s">
        <v>35</v>
      </c>
      <c r="E739" s="15">
        <v>751</v>
      </c>
      <c r="F739" s="15">
        <v>142</v>
      </c>
      <c r="G739" s="16">
        <v>893</v>
      </c>
      <c r="H739" s="17">
        <v>0</v>
      </c>
      <c r="I739" s="13">
        <v>0</v>
      </c>
      <c r="J739" s="13">
        <v>20</v>
      </c>
      <c r="K739" s="19">
        <v>13</v>
      </c>
    </row>
    <row r="740" spans="1:11" ht="12.75">
      <c r="A740" s="13">
        <v>24</v>
      </c>
      <c r="B740" s="13">
        <v>20</v>
      </c>
      <c r="C740" s="14" t="s">
        <v>52</v>
      </c>
      <c r="D740" s="14" t="s">
        <v>35</v>
      </c>
      <c r="E740" s="15">
        <v>411</v>
      </c>
      <c r="F740" s="15">
        <v>475</v>
      </c>
      <c r="G740" s="16">
        <v>886</v>
      </c>
      <c r="H740" s="17">
        <v>0</v>
      </c>
      <c r="I740" s="13">
        <v>0</v>
      </c>
      <c r="J740" s="13">
        <v>8</v>
      </c>
      <c r="K740" s="19">
        <v>14</v>
      </c>
    </row>
    <row r="741" spans="1:11" ht="12.75">
      <c r="A741" s="13">
        <v>13</v>
      </c>
      <c r="B741" s="13">
        <v>20</v>
      </c>
      <c r="C741" s="14" t="s">
        <v>52</v>
      </c>
      <c r="D741" s="14" t="s">
        <v>35</v>
      </c>
      <c r="E741" s="15">
        <v>530</v>
      </c>
      <c r="F741" s="15">
        <v>1013</v>
      </c>
      <c r="G741" s="16">
        <v>1543</v>
      </c>
      <c r="H741" s="17">
        <v>0</v>
      </c>
      <c r="I741" s="13">
        <v>0</v>
      </c>
      <c r="J741" s="13">
        <v>10</v>
      </c>
      <c r="K741" s="19">
        <v>15</v>
      </c>
    </row>
    <row r="742" spans="1:11" ht="12.75">
      <c r="A742" s="13">
        <v>18</v>
      </c>
      <c r="B742" s="13">
        <v>20</v>
      </c>
      <c r="C742" s="14" t="s">
        <v>52</v>
      </c>
      <c r="D742" s="14" t="s">
        <v>35</v>
      </c>
      <c r="E742" s="15">
        <v>593</v>
      </c>
      <c r="F742" s="15">
        <v>517</v>
      </c>
      <c r="G742" s="16">
        <v>1110</v>
      </c>
      <c r="H742" s="17">
        <v>0</v>
      </c>
      <c r="I742" s="13">
        <v>0</v>
      </c>
      <c r="J742" s="13">
        <v>4</v>
      </c>
      <c r="K742" s="19">
        <v>16</v>
      </c>
    </row>
    <row r="743" spans="1:11" ht="12.75">
      <c r="A743" s="13">
        <v>21</v>
      </c>
      <c r="B743" s="13">
        <v>20</v>
      </c>
      <c r="C743" s="14" t="s">
        <v>52</v>
      </c>
      <c r="D743" s="14" t="s">
        <v>35</v>
      </c>
      <c r="E743" s="15">
        <v>315</v>
      </c>
      <c r="F743" s="15">
        <v>62</v>
      </c>
      <c r="G743" s="16">
        <v>377</v>
      </c>
      <c r="H743" s="17">
        <v>0</v>
      </c>
      <c r="I743" s="13">
        <v>0</v>
      </c>
      <c r="J743" s="13">
        <v>14</v>
      </c>
      <c r="K743" s="19">
        <v>17</v>
      </c>
    </row>
    <row r="744" spans="1:11" ht="12.75">
      <c r="A744" s="13">
        <v>1</v>
      </c>
      <c r="B744" s="13">
        <v>20</v>
      </c>
      <c r="C744" s="14" t="s">
        <v>52</v>
      </c>
      <c r="D744" s="14" t="s">
        <v>35</v>
      </c>
      <c r="E744" s="15">
        <v>1172</v>
      </c>
      <c r="F744" s="15">
        <v>860</v>
      </c>
      <c r="G744" s="16">
        <v>2032</v>
      </c>
      <c r="H744" s="17">
        <v>85</v>
      </c>
      <c r="I744" s="13">
        <v>14</v>
      </c>
      <c r="J744" s="13">
        <v>2</v>
      </c>
      <c r="K744" s="19">
        <v>18</v>
      </c>
    </row>
    <row r="745" spans="1:11" ht="12.75">
      <c r="A745" s="13">
        <v>13</v>
      </c>
      <c r="B745" s="13">
        <v>20</v>
      </c>
      <c r="C745" s="14" t="s">
        <v>52</v>
      </c>
      <c r="D745" s="14" t="s">
        <v>35</v>
      </c>
      <c r="E745" s="15">
        <v>840</v>
      </c>
      <c r="F745" s="15">
        <v>552</v>
      </c>
      <c r="G745" s="16">
        <v>1392</v>
      </c>
      <c r="H745" s="17">
        <v>0</v>
      </c>
      <c r="I745" s="13">
        <v>0</v>
      </c>
      <c r="J745" s="13">
        <v>10</v>
      </c>
      <c r="K745" s="19">
        <v>19</v>
      </c>
    </row>
    <row r="746" spans="1:11" ht="12.75">
      <c r="A746" s="13">
        <v>2</v>
      </c>
      <c r="B746" s="13">
        <v>20</v>
      </c>
      <c r="C746" s="14" t="s">
        <v>52</v>
      </c>
      <c r="D746" s="14" t="s">
        <v>35</v>
      </c>
      <c r="E746" s="15">
        <v>807</v>
      </c>
      <c r="F746" s="15">
        <v>1231</v>
      </c>
      <c r="G746" s="16">
        <v>2038</v>
      </c>
      <c r="H746" s="17">
        <v>80</v>
      </c>
      <c r="I746" s="13">
        <v>12</v>
      </c>
      <c r="J746" s="13">
        <v>2</v>
      </c>
      <c r="K746" s="19">
        <v>20</v>
      </c>
    </row>
    <row r="747" spans="1:11" ht="12.75">
      <c r="A747" s="13">
        <v>23</v>
      </c>
      <c r="B747" s="13">
        <v>20</v>
      </c>
      <c r="C747" s="14" t="s">
        <v>52</v>
      </c>
      <c r="D747" s="14" t="s">
        <v>35</v>
      </c>
      <c r="E747" s="15">
        <v>759</v>
      </c>
      <c r="F747" s="15">
        <v>287</v>
      </c>
      <c r="G747" s="16">
        <v>1046</v>
      </c>
      <c r="H747" s="17">
        <v>0</v>
      </c>
      <c r="I747" s="13">
        <v>0</v>
      </c>
      <c r="J747" s="13">
        <v>6</v>
      </c>
      <c r="K747" s="19">
        <v>21</v>
      </c>
    </row>
    <row r="748" spans="1:11" ht="12.75">
      <c r="A748" s="13">
        <v>10</v>
      </c>
      <c r="B748" s="13">
        <v>20</v>
      </c>
      <c r="C748" s="14" t="s">
        <v>52</v>
      </c>
      <c r="D748" s="14" t="s">
        <v>35</v>
      </c>
      <c r="E748" s="15">
        <v>914</v>
      </c>
      <c r="F748" s="15">
        <v>654</v>
      </c>
      <c r="G748" s="16">
        <v>1568</v>
      </c>
      <c r="H748" s="17">
        <v>0</v>
      </c>
      <c r="I748" s="13">
        <v>0</v>
      </c>
      <c r="J748" s="13">
        <v>10</v>
      </c>
      <c r="K748" s="19">
        <v>22</v>
      </c>
    </row>
    <row r="749" spans="1:11" ht="12.75">
      <c r="A749" s="13">
        <v>29</v>
      </c>
      <c r="B749" s="13">
        <v>20</v>
      </c>
      <c r="C749" s="14" t="s">
        <v>52</v>
      </c>
      <c r="D749" s="14" t="s">
        <v>35</v>
      </c>
      <c r="E749" s="15">
        <v>232</v>
      </c>
      <c r="F749" s="15">
        <v>322</v>
      </c>
      <c r="G749" s="16">
        <v>554</v>
      </c>
      <c r="H749" s="15">
        <v>0</v>
      </c>
      <c r="I749" s="18">
        <v>0</v>
      </c>
      <c r="J749" s="18">
        <v>16</v>
      </c>
      <c r="K749" s="19">
        <v>23</v>
      </c>
    </row>
    <row r="750" spans="1:11" ht="12.75">
      <c r="A750" s="13">
        <v>24</v>
      </c>
      <c r="B750" s="13">
        <v>20</v>
      </c>
      <c r="C750" s="14" t="s">
        <v>52</v>
      </c>
      <c r="D750" s="14" t="s">
        <v>35</v>
      </c>
      <c r="E750" s="15">
        <v>512</v>
      </c>
      <c r="F750" s="15">
        <v>-170</v>
      </c>
      <c r="G750" s="16">
        <v>342</v>
      </c>
      <c r="H750" s="17">
        <v>0</v>
      </c>
      <c r="I750" s="13">
        <v>0</v>
      </c>
      <c r="J750" s="13">
        <v>20</v>
      </c>
      <c r="K750" s="19">
        <v>24</v>
      </c>
    </row>
    <row r="751" spans="1:11" ht="12.75">
      <c r="A751" s="13">
        <v>12</v>
      </c>
      <c r="B751" s="13">
        <v>20</v>
      </c>
      <c r="C751" s="14" t="s">
        <v>52</v>
      </c>
      <c r="D751" s="14" t="s">
        <v>35</v>
      </c>
      <c r="E751" s="15">
        <v>385</v>
      </c>
      <c r="F751" s="15">
        <v>1098</v>
      </c>
      <c r="G751" s="16">
        <v>1483</v>
      </c>
      <c r="H751" s="17">
        <v>0</v>
      </c>
      <c r="I751" s="13">
        <v>0</v>
      </c>
      <c r="J751" s="13">
        <v>2</v>
      </c>
      <c r="K751" s="19">
        <v>25</v>
      </c>
    </row>
    <row r="752" spans="1:11" ht="12.75">
      <c r="A752" s="13">
        <v>18</v>
      </c>
      <c r="B752" s="13">
        <v>20</v>
      </c>
      <c r="C752" s="14" t="s">
        <v>52</v>
      </c>
      <c r="D752" s="14" t="s">
        <v>35</v>
      </c>
      <c r="E752" s="15">
        <v>730</v>
      </c>
      <c r="F752" s="15">
        <v>412</v>
      </c>
      <c r="G752" s="16">
        <v>1142</v>
      </c>
      <c r="H752" s="17">
        <v>0</v>
      </c>
      <c r="I752" s="13">
        <v>0</v>
      </c>
      <c r="J752" s="13">
        <v>10</v>
      </c>
      <c r="K752" s="19">
        <v>26</v>
      </c>
    </row>
    <row r="753" spans="1:11" s="25" customFormat="1" ht="12.75">
      <c r="A753" s="13">
        <v>28</v>
      </c>
      <c r="B753" s="13">
        <v>20</v>
      </c>
      <c r="C753" s="14" t="s">
        <v>52</v>
      </c>
      <c r="D753" s="14" t="s">
        <v>35</v>
      </c>
      <c r="E753" s="15">
        <v>208</v>
      </c>
      <c r="F753" s="15">
        <v>-397</v>
      </c>
      <c r="G753" s="16">
        <v>-189</v>
      </c>
      <c r="H753" s="17">
        <v>0</v>
      </c>
      <c r="I753" s="13">
        <v>0</v>
      </c>
      <c r="J753" s="13">
        <v>28</v>
      </c>
      <c r="K753" s="19">
        <v>27</v>
      </c>
    </row>
    <row r="754" spans="1:11" s="25" customFormat="1" ht="12.75">
      <c r="A754" s="13">
        <v>11</v>
      </c>
      <c r="B754" s="13">
        <v>20</v>
      </c>
      <c r="C754" s="14" t="s">
        <v>52</v>
      </c>
      <c r="D754" s="14" t="s">
        <v>35</v>
      </c>
      <c r="E754" s="15">
        <v>962</v>
      </c>
      <c r="F754" s="15">
        <v>544</v>
      </c>
      <c r="G754" s="16">
        <f>SUM(E754:F754)</f>
        <v>1506</v>
      </c>
      <c r="H754" s="17">
        <v>0</v>
      </c>
      <c r="I754" s="13">
        <v>0</v>
      </c>
      <c r="J754" s="13">
        <v>6</v>
      </c>
      <c r="K754" s="19">
        <v>28</v>
      </c>
    </row>
    <row r="755" spans="1:11" s="25" customFormat="1" ht="12.75">
      <c r="A755" s="13">
        <v>7</v>
      </c>
      <c r="B755" s="13">
        <v>20</v>
      </c>
      <c r="C755" s="14" t="s">
        <v>52</v>
      </c>
      <c r="D755" s="14" t="s">
        <v>35</v>
      </c>
      <c r="E755" s="15">
        <v>1048</v>
      </c>
      <c r="F755" s="15">
        <v>654</v>
      </c>
      <c r="G755" s="16">
        <f>SUM(E755:F755)</f>
        <v>1702</v>
      </c>
      <c r="H755" s="17">
        <v>44</v>
      </c>
      <c r="I755" s="13">
        <v>0</v>
      </c>
      <c r="J755" s="13">
        <v>2</v>
      </c>
      <c r="K755" s="19">
        <v>29</v>
      </c>
    </row>
    <row r="756" spans="1:11" s="25" customFormat="1" ht="12.75">
      <c r="A756" s="13">
        <v>26</v>
      </c>
      <c r="B756" s="13">
        <v>20</v>
      </c>
      <c r="C756" s="14" t="s">
        <v>52</v>
      </c>
      <c r="D756" s="14" t="s">
        <v>35</v>
      </c>
      <c r="E756" s="15">
        <v>696</v>
      </c>
      <c r="F756" s="15">
        <v>124</v>
      </c>
      <c r="G756" s="16">
        <v>820</v>
      </c>
      <c r="H756" s="17">
        <v>0</v>
      </c>
      <c r="I756" s="13">
        <v>0</v>
      </c>
      <c r="J756" s="13">
        <v>6</v>
      </c>
      <c r="K756" s="19">
        <v>30</v>
      </c>
    </row>
    <row r="757" spans="2:10" ht="15.75">
      <c r="B757" s="3"/>
      <c r="D757" s="26" t="s">
        <v>13</v>
      </c>
      <c r="E757" s="27"/>
      <c r="F757" s="28"/>
      <c r="G757" s="29">
        <f>SUM(G727:G756)</f>
        <v>34729</v>
      </c>
      <c r="H757" s="30">
        <f>SUM(H727:H756)</f>
        <v>279</v>
      </c>
      <c r="I757" s="30">
        <f>SUM(I727:I756)</f>
        <v>26</v>
      </c>
      <c r="J757" s="30">
        <f>SUM(J727:J756)</f>
        <v>258</v>
      </c>
    </row>
    <row r="758" spans="7:10" ht="12.75">
      <c r="G758" s="4" t="s">
        <v>14</v>
      </c>
      <c r="H758" s="3" t="s">
        <v>9</v>
      </c>
      <c r="I758" s="3" t="s">
        <v>10</v>
      </c>
      <c r="J758" s="3" t="s">
        <v>11</v>
      </c>
    </row>
    <row r="759" spans="2:11" ht="12.75">
      <c r="B759"/>
      <c r="C759"/>
      <c r="D759" s="31" t="s">
        <v>15</v>
      </c>
      <c r="E759" s="32">
        <v>170</v>
      </c>
      <c r="F759" s="1"/>
      <c r="G759" s="33"/>
      <c r="H759" s="313" t="s">
        <v>16</v>
      </c>
      <c r="I759" s="313"/>
      <c r="J759" s="313"/>
      <c r="K759" s="35">
        <f>J757/30</f>
        <v>8.6</v>
      </c>
    </row>
    <row r="760" spans="2:11" ht="12.75">
      <c r="B760"/>
      <c r="C760" s="36" t="s">
        <v>17</v>
      </c>
      <c r="D760"/>
      <c r="E760" s="1"/>
      <c r="F760" s="1"/>
      <c r="G760" s="4" t="s">
        <v>18</v>
      </c>
      <c r="H760" s="1"/>
      <c r="I760" s="1"/>
      <c r="J760" s="1"/>
      <c r="K760" s="28"/>
    </row>
    <row r="761" spans="2:11" ht="16.5" customHeight="1">
      <c r="B761" s="32">
        <v>1</v>
      </c>
      <c r="C761" s="37" t="s">
        <v>19</v>
      </c>
      <c r="D761" s="28" t="s">
        <v>20</v>
      </c>
      <c r="E761" s="38">
        <f>B768</f>
        <v>4</v>
      </c>
      <c r="F761" s="1"/>
      <c r="G761" s="39">
        <f>G757/30</f>
        <v>1157.6333333333334</v>
      </c>
      <c r="H761" s="1"/>
      <c r="I761" s="1"/>
      <c r="J761" s="1"/>
      <c r="K761" s="28"/>
    </row>
    <row r="762" spans="2:11" ht="16.5" customHeight="1">
      <c r="B762" s="32">
        <v>1</v>
      </c>
      <c r="C762" s="37" t="s">
        <v>21</v>
      </c>
      <c r="D762" t="s">
        <v>22</v>
      </c>
      <c r="E762" s="40">
        <v>2038</v>
      </c>
      <c r="F762" s="1" t="s">
        <v>14</v>
      </c>
      <c r="G762" s="33"/>
      <c r="H762" s="1"/>
      <c r="I762" s="1"/>
      <c r="J762" s="1"/>
      <c r="K762" s="28"/>
    </row>
    <row r="763" spans="2:11" ht="16.5" customHeight="1">
      <c r="B763" s="32">
        <v>1</v>
      </c>
      <c r="C763" s="37" t="s">
        <v>23</v>
      </c>
      <c r="D763" t="s">
        <v>24</v>
      </c>
      <c r="E763" s="41">
        <v>-189</v>
      </c>
      <c r="F763" s="34" t="s">
        <v>25</v>
      </c>
      <c r="G763" s="42"/>
      <c r="H763" s="43"/>
      <c r="I763" s="43"/>
      <c r="J763" s="43"/>
      <c r="K763" s="28"/>
    </row>
    <row r="764" spans="2:11" ht="16.5" customHeight="1">
      <c r="B764" s="32">
        <v>0</v>
      </c>
      <c r="C764" s="37" t="s">
        <v>26</v>
      </c>
      <c r="D764"/>
      <c r="E764" s="1"/>
      <c r="F764" s="1"/>
      <c r="G764" s="33"/>
      <c r="H764" s="1"/>
      <c r="I764" s="1"/>
      <c r="J764" s="1"/>
      <c r="K764" s="28"/>
    </row>
    <row r="765" spans="2:3" ht="16.5" customHeight="1">
      <c r="B765" s="32">
        <v>0</v>
      </c>
      <c r="C765" s="37" t="s">
        <v>27</v>
      </c>
    </row>
    <row r="766" spans="2:3" ht="16.5" customHeight="1">
      <c r="B766" s="32">
        <v>0</v>
      </c>
      <c r="C766" s="37" t="s">
        <v>28</v>
      </c>
    </row>
    <row r="767" spans="2:3" ht="16.5" customHeight="1">
      <c r="B767" s="32">
        <v>1</v>
      </c>
      <c r="C767" s="37" t="s">
        <v>33</v>
      </c>
    </row>
    <row r="768" ht="15.75">
      <c r="B768" s="38">
        <f>SUM(B761:B767)</f>
        <v>4</v>
      </c>
    </row>
    <row r="770" spans="1:11" ht="26.25">
      <c r="A770" s="54">
        <v>18</v>
      </c>
      <c r="B770" s="7"/>
      <c r="C770" s="311" t="s">
        <v>53</v>
      </c>
      <c r="D770" s="311"/>
      <c r="E770" s="315" t="s">
        <v>54</v>
      </c>
      <c r="F770" s="315"/>
      <c r="G770" s="315"/>
      <c r="H770" s="315"/>
      <c r="I770" s="315"/>
      <c r="J770" s="315"/>
      <c r="K770" s="315"/>
    </row>
    <row r="771" spans="1:11" ht="12.75">
      <c r="A771" s="8" t="s">
        <v>2</v>
      </c>
      <c r="B771" s="9" t="s">
        <v>3</v>
      </c>
      <c r="C771" s="10" t="s">
        <v>4</v>
      </c>
      <c r="D771" s="10" t="s">
        <v>5</v>
      </c>
      <c r="E771" s="9" t="s">
        <v>6</v>
      </c>
      <c r="F771" s="9" t="s">
        <v>7</v>
      </c>
      <c r="G771" s="11" t="s">
        <v>8</v>
      </c>
      <c r="H771" s="9" t="s">
        <v>9</v>
      </c>
      <c r="I771" s="9" t="s">
        <v>10</v>
      </c>
      <c r="J771" s="9" t="s">
        <v>11</v>
      </c>
      <c r="K771" s="51" t="s">
        <v>12</v>
      </c>
    </row>
    <row r="772" spans="1:11" ht="12.75">
      <c r="A772" s="13">
        <v>16</v>
      </c>
      <c r="B772" s="13">
        <v>20</v>
      </c>
      <c r="C772" s="14" t="s">
        <v>53</v>
      </c>
      <c r="D772" s="14" t="s">
        <v>35</v>
      </c>
      <c r="E772" s="15">
        <v>907</v>
      </c>
      <c r="F772" s="15">
        <v>283</v>
      </c>
      <c r="G772" s="16">
        <f>E772+F772</f>
        <v>1190</v>
      </c>
      <c r="H772" s="17">
        <v>0</v>
      </c>
      <c r="I772" s="13">
        <v>0</v>
      </c>
      <c r="J772" s="13">
        <v>10</v>
      </c>
      <c r="K772" s="19">
        <v>1</v>
      </c>
    </row>
    <row r="773" spans="1:11" ht="12.75">
      <c r="A773" s="13">
        <v>4</v>
      </c>
      <c r="B773" s="13">
        <v>20</v>
      </c>
      <c r="C773" s="14" t="s">
        <v>53</v>
      </c>
      <c r="D773" s="14" t="s">
        <v>35</v>
      </c>
      <c r="E773" s="15">
        <v>746</v>
      </c>
      <c r="F773" s="15">
        <v>1264</v>
      </c>
      <c r="G773" s="16">
        <v>2010</v>
      </c>
      <c r="H773" s="17">
        <v>60</v>
      </c>
      <c r="I773" s="13">
        <v>14</v>
      </c>
      <c r="J773" s="13">
        <v>6</v>
      </c>
      <c r="K773" s="19">
        <v>2</v>
      </c>
    </row>
    <row r="774" spans="1:11" ht="12.75">
      <c r="A774" s="13"/>
      <c r="B774" s="13"/>
      <c r="C774" s="14" t="s">
        <v>53</v>
      </c>
      <c r="D774" s="14" t="s">
        <v>35</v>
      </c>
      <c r="E774" s="15"/>
      <c r="F774" s="15"/>
      <c r="G774" s="16">
        <v>1000</v>
      </c>
      <c r="H774" s="17"/>
      <c r="I774" s="13"/>
      <c r="J774" s="13">
        <v>10</v>
      </c>
      <c r="K774" s="19">
        <v>3</v>
      </c>
    </row>
    <row r="775" spans="1:11" ht="12.75">
      <c r="A775" s="13">
        <v>20</v>
      </c>
      <c r="B775" s="13">
        <v>20</v>
      </c>
      <c r="C775" s="14" t="s">
        <v>53</v>
      </c>
      <c r="D775" s="14" t="s">
        <v>35</v>
      </c>
      <c r="E775" s="15">
        <v>617</v>
      </c>
      <c r="F775" s="15">
        <v>413</v>
      </c>
      <c r="G775" s="16">
        <v>1030</v>
      </c>
      <c r="H775" s="17">
        <v>0</v>
      </c>
      <c r="I775" s="18">
        <v>0</v>
      </c>
      <c r="J775" s="18">
        <v>12</v>
      </c>
      <c r="K775" s="19">
        <v>4</v>
      </c>
    </row>
    <row r="776" spans="1:11" ht="12.75">
      <c r="A776" s="20">
        <v>1</v>
      </c>
      <c r="B776" s="20">
        <v>20</v>
      </c>
      <c r="C776" s="21" t="s">
        <v>53</v>
      </c>
      <c r="D776" s="21" t="s">
        <v>35</v>
      </c>
      <c r="E776" s="22">
        <v>694</v>
      </c>
      <c r="F776" s="22">
        <v>1330</v>
      </c>
      <c r="G776" s="23">
        <v>2024</v>
      </c>
      <c r="H776" s="20">
        <v>80</v>
      </c>
      <c r="I776" s="20">
        <v>13</v>
      </c>
      <c r="J776" s="20">
        <v>4</v>
      </c>
      <c r="K776" s="24">
        <v>5</v>
      </c>
    </row>
    <row r="777" spans="1:11" ht="12.75">
      <c r="A777" s="13">
        <v>2</v>
      </c>
      <c r="B777" s="13">
        <v>20</v>
      </c>
      <c r="C777" s="14" t="s">
        <v>53</v>
      </c>
      <c r="D777" s="14" t="s">
        <v>35</v>
      </c>
      <c r="E777" s="15">
        <v>634</v>
      </c>
      <c r="F777" s="15">
        <v>1388</v>
      </c>
      <c r="G777" s="16">
        <v>2022</v>
      </c>
      <c r="H777" s="17">
        <v>75</v>
      </c>
      <c r="I777" s="13">
        <v>13</v>
      </c>
      <c r="J777" s="13">
        <v>0</v>
      </c>
      <c r="K777" s="19">
        <v>6</v>
      </c>
    </row>
    <row r="778" spans="1:11" ht="12.75">
      <c r="A778" s="13">
        <v>4</v>
      </c>
      <c r="B778" s="13">
        <v>20</v>
      </c>
      <c r="C778" s="14" t="s">
        <v>53</v>
      </c>
      <c r="D778" s="14" t="s">
        <v>35</v>
      </c>
      <c r="E778" s="15">
        <v>486</v>
      </c>
      <c r="F778" s="15">
        <v>1362</v>
      </c>
      <c r="G778" s="16">
        <v>1848</v>
      </c>
      <c r="H778" s="17">
        <v>60</v>
      </c>
      <c r="I778" s="13">
        <v>14</v>
      </c>
      <c r="J778" s="13">
        <v>4</v>
      </c>
      <c r="K778" s="19">
        <v>7</v>
      </c>
    </row>
    <row r="779" spans="1:11" ht="12.75">
      <c r="A779" s="13">
        <v>16</v>
      </c>
      <c r="B779" s="13">
        <v>20</v>
      </c>
      <c r="C779" s="14" t="s">
        <v>53</v>
      </c>
      <c r="D779" s="14" t="s">
        <v>35</v>
      </c>
      <c r="E779" s="15">
        <v>316</v>
      </c>
      <c r="F779" s="15">
        <v>873</v>
      </c>
      <c r="G779" s="16">
        <v>1189</v>
      </c>
      <c r="H779" s="17">
        <v>0</v>
      </c>
      <c r="I779" s="13">
        <v>0</v>
      </c>
      <c r="J779" s="13">
        <v>14</v>
      </c>
      <c r="K779" s="19">
        <v>8</v>
      </c>
    </row>
    <row r="780" spans="1:11" ht="12.75">
      <c r="A780" s="13">
        <v>17</v>
      </c>
      <c r="B780" s="13">
        <v>20</v>
      </c>
      <c r="C780" s="14" t="s">
        <v>53</v>
      </c>
      <c r="D780" s="14" t="s">
        <v>35</v>
      </c>
      <c r="E780" s="15">
        <v>706</v>
      </c>
      <c r="F780" s="15">
        <v>619</v>
      </c>
      <c r="G780" s="16">
        <v>1325</v>
      </c>
      <c r="H780" s="17">
        <v>0</v>
      </c>
      <c r="I780" s="13">
        <v>0</v>
      </c>
      <c r="J780" s="13">
        <v>12</v>
      </c>
      <c r="K780" s="19">
        <v>9</v>
      </c>
    </row>
    <row r="781" spans="1:11" ht="12.75">
      <c r="A781" s="13"/>
      <c r="B781" s="13"/>
      <c r="C781" s="14" t="s">
        <v>53</v>
      </c>
      <c r="D781" s="14" t="s">
        <v>35</v>
      </c>
      <c r="E781" s="15"/>
      <c r="F781" s="15"/>
      <c r="G781" s="16">
        <v>1000</v>
      </c>
      <c r="H781" s="17"/>
      <c r="I781" s="13"/>
      <c r="J781" s="13">
        <v>10</v>
      </c>
      <c r="K781" s="19">
        <v>10</v>
      </c>
    </row>
    <row r="782" spans="1:11" ht="12.75">
      <c r="A782" s="13">
        <v>9</v>
      </c>
      <c r="B782" s="13">
        <v>20</v>
      </c>
      <c r="C782" s="14" t="s">
        <v>53</v>
      </c>
      <c r="D782" s="14" t="s">
        <v>35</v>
      </c>
      <c r="E782" s="15">
        <v>766</v>
      </c>
      <c r="F782" s="15">
        <v>779</v>
      </c>
      <c r="G782" s="16">
        <v>1545</v>
      </c>
      <c r="H782" s="17">
        <v>0</v>
      </c>
      <c r="I782" s="13">
        <v>0</v>
      </c>
      <c r="J782" s="13">
        <v>0</v>
      </c>
      <c r="K782" s="19">
        <v>11</v>
      </c>
    </row>
    <row r="783" spans="1:11" ht="12.75">
      <c r="A783" s="13">
        <v>4</v>
      </c>
      <c r="B783" s="13">
        <v>20</v>
      </c>
      <c r="C783" s="14" t="s">
        <v>53</v>
      </c>
      <c r="D783" s="14" t="s">
        <v>35</v>
      </c>
      <c r="E783" s="15">
        <v>1147</v>
      </c>
      <c r="F783" s="15">
        <v>590</v>
      </c>
      <c r="G783" s="16">
        <v>1737</v>
      </c>
      <c r="H783" s="17">
        <v>60</v>
      </c>
      <c r="I783" s="13">
        <v>0</v>
      </c>
      <c r="J783" s="13">
        <v>4</v>
      </c>
      <c r="K783" s="19">
        <v>12</v>
      </c>
    </row>
    <row r="784" spans="1:11" ht="12.75">
      <c r="A784" s="13"/>
      <c r="B784" s="13"/>
      <c r="C784" s="14" t="s">
        <v>53</v>
      </c>
      <c r="D784" s="14" t="s">
        <v>35</v>
      </c>
      <c r="E784" s="15"/>
      <c r="F784" s="15"/>
      <c r="G784" s="16">
        <v>0</v>
      </c>
      <c r="H784" s="17"/>
      <c r="I784" s="13"/>
      <c r="J784" s="13"/>
      <c r="K784" s="19">
        <v>13</v>
      </c>
    </row>
    <row r="785" spans="1:11" ht="12.75">
      <c r="A785" s="13"/>
      <c r="B785" s="13"/>
      <c r="C785" s="14" t="s">
        <v>53</v>
      </c>
      <c r="D785" s="14" t="s">
        <v>35</v>
      </c>
      <c r="E785" s="15"/>
      <c r="F785" s="15"/>
      <c r="G785" s="16">
        <v>0</v>
      </c>
      <c r="H785" s="17"/>
      <c r="I785" s="13"/>
      <c r="J785" s="13"/>
      <c r="K785" s="19">
        <v>14</v>
      </c>
    </row>
    <row r="786" spans="1:11" ht="12.75">
      <c r="A786" s="13"/>
      <c r="B786" s="13"/>
      <c r="C786" s="14" t="s">
        <v>53</v>
      </c>
      <c r="D786" s="14" t="s">
        <v>35</v>
      </c>
      <c r="E786" s="15"/>
      <c r="F786" s="15"/>
      <c r="G786" s="16">
        <v>0</v>
      </c>
      <c r="H786" s="17"/>
      <c r="I786" s="13"/>
      <c r="J786" s="13"/>
      <c r="K786" s="19">
        <v>15</v>
      </c>
    </row>
    <row r="787" spans="1:11" ht="12.75">
      <c r="A787" s="13"/>
      <c r="B787" s="13"/>
      <c r="C787" s="14" t="s">
        <v>53</v>
      </c>
      <c r="D787" s="14" t="s">
        <v>35</v>
      </c>
      <c r="E787" s="15"/>
      <c r="F787" s="15"/>
      <c r="G787" s="16">
        <v>0</v>
      </c>
      <c r="H787" s="15"/>
      <c r="I787" s="18"/>
      <c r="J787" s="18"/>
      <c r="K787" s="19">
        <v>16</v>
      </c>
    </row>
    <row r="788" spans="1:11" ht="12.75">
      <c r="A788" s="13"/>
      <c r="B788" s="13"/>
      <c r="C788" s="14" t="s">
        <v>53</v>
      </c>
      <c r="D788" s="14" t="s">
        <v>35</v>
      </c>
      <c r="E788" s="15"/>
      <c r="F788" s="15"/>
      <c r="G788" s="16">
        <v>0</v>
      </c>
      <c r="H788" s="17"/>
      <c r="I788" s="13"/>
      <c r="J788" s="13"/>
      <c r="K788" s="19">
        <v>17</v>
      </c>
    </row>
    <row r="789" spans="1:11" ht="12.75">
      <c r="A789" s="13"/>
      <c r="B789" s="13"/>
      <c r="C789" s="14" t="s">
        <v>53</v>
      </c>
      <c r="D789" s="14" t="s">
        <v>35</v>
      </c>
      <c r="E789" s="15"/>
      <c r="F789" s="15"/>
      <c r="G789" s="16">
        <v>0</v>
      </c>
      <c r="H789" s="17"/>
      <c r="I789" s="13"/>
      <c r="J789" s="13"/>
      <c r="K789" s="19">
        <v>18</v>
      </c>
    </row>
    <row r="790" spans="1:11" ht="12.75">
      <c r="A790" s="13"/>
      <c r="B790" s="13"/>
      <c r="C790" s="14" t="s">
        <v>53</v>
      </c>
      <c r="D790" s="14" t="s">
        <v>35</v>
      </c>
      <c r="E790" s="15"/>
      <c r="F790" s="15"/>
      <c r="G790" s="16">
        <v>0</v>
      </c>
      <c r="H790" s="17"/>
      <c r="I790" s="13"/>
      <c r="J790" s="13"/>
      <c r="K790" s="19">
        <v>19</v>
      </c>
    </row>
    <row r="791" spans="1:11" ht="12.75">
      <c r="A791" s="13"/>
      <c r="B791" s="13"/>
      <c r="C791" s="14" t="s">
        <v>53</v>
      </c>
      <c r="D791" s="14" t="s">
        <v>35</v>
      </c>
      <c r="E791" s="15"/>
      <c r="F791" s="15"/>
      <c r="G791" s="16">
        <v>0</v>
      </c>
      <c r="H791" s="17"/>
      <c r="I791" s="13"/>
      <c r="J791" s="13"/>
      <c r="K791" s="19">
        <v>20</v>
      </c>
    </row>
    <row r="792" spans="1:11" ht="12.75">
      <c r="A792" s="13">
        <v>8</v>
      </c>
      <c r="B792" s="13">
        <v>20</v>
      </c>
      <c r="C792" s="14" t="s">
        <v>53</v>
      </c>
      <c r="D792" s="14" t="s">
        <v>1</v>
      </c>
      <c r="E792" s="15">
        <v>976</v>
      </c>
      <c r="F792" s="15">
        <v>658</v>
      </c>
      <c r="G792" s="16">
        <v>1634</v>
      </c>
      <c r="H792" s="17">
        <v>45</v>
      </c>
      <c r="I792" s="13">
        <v>0</v>
      </c>
      <c r="J792" s="13">
        <v>0</v>
      </c>
      <c r="K792" s="19">
        <v>21</v>
      </c>
    </row>
    <row r="793" spans="1:11" ht="12.75">
      <c r="A793" s="13">
        <v>4</v>
      </c>
      <c r="B793" s="13">
        <v>20</v>
      </c>
      <c r="C793" s="14" t="s">
        <v>53</v>
      </c>
      <c r="D793" s="14" t="s">
        <v>1</v>
      </c>
      <c r="E793" s="15">
        <v>940</v>
      </c>
      <c r="F793" s="15">
        <v>904</v>
      </c>
      <c r="G793" s="16">
        <v>1844</v>
      </c>
      <c r="H793" s="17">
        <v>65</v>
      </c>
      <c r="I793" s="13">
        <v>0</v>
      </c>
      <c r="J793" s="13">
        <v>6</v>
      </c>
      <c r="K793" s="19">
        <v>22</v>
      </c>
    </row>
    <row r="794" spans="1:11" ht="12.75">
      <c r="A794" s="13">
        <v>6</v>
      </c>
      <c r="B794" s="13">
        <v>20</v>
      </c>
      <c r="C794" s="14" t="s">
        <v>53</v>
      </c>
      <c r="D794" s="14" t="s">
        <v>1</v>
      </c>
      <c r="E794" s="15">
        <v>445</v>
      </c>
      <c r="F794" s="15">
        <v>1195</v>
      </c>
      <c r="G794" s="16">
        <v>1640</v>
      </c>
      <c r="H794" s="17">
        <v>53</v>
      </c>
      <c r="I794" s="13">
        <v>17</v>
      </c>
      <c r="J794" s="13">
        <v>2</v>
      </c>
      <c r="K794" s="19">
        <v>23</v>
      </c>
    </row>
    <row r="795" spans="1:11" ht="12.75">
      <c r="A795" s="13">
        <v>7</v>
      </c>
      <c r="B795" s="13">
        <v>20</v>
      </c>
      <c r="C795" s="14" t="s">
        <v>53</v>
      </c>
      <c r="D795" s="14" t="s">
        <v>1</v>
      </c>
      <c r="E795" s="15">
        <v>776</v>
      </c>
      <c r="F795" s="15">
        <v>864</v>
      </c>
      <c r="G795" s="16">
        <v>1640</v>
      </c>
      <c r="H795" s="17">
        <v>35</v>
      </c>
      <c r="I795" s="13">
        <v>0</v>
      </c>
      <c r="J795" s="13">
        <v>8</v>
      </c>
      <c r="K795" s="19">
        <v>24</v>
      </c>
    </row>
    <row r="796" spans="1:11" ht="12.75">
      <c r="A796" s="13">
        <v>3</v>
      </c>
      <c r="B796" s="13">
        <v>20</v>
      </c>
      <c r="C796" s="14" t="s">
        <v>53</v>
      </c>
      <c r="D796" s="14" t="s">
        <v>1</v>
      </c>
      <c r="E796" s="15">
        <v>786</v>
      </c>
      <c r="F796" s="15">
        <v>1206</v>
      </c>
      <c r="G796" s="16">
        <v>1992</v>
      </c>
      <c r="H796" s="17">
        <v>70</v>
      </c>
      <c r="I796" s="13">
        <v>12</v>
      </c>
      <c r="J796" s="13">
        <v>8</v>
      </c>
      <c r="K796" s="19">
        <v>25</v>
      </c>
    </row>
    <row r="797" spans="1:11" ht="12.75">
      <c r="A797" s="13">
        <v>17</v>
      </c>
      <c r="B797" s="13">
        <v>20</v>
      </c>
      <c r="C797" s="14" t="s">
        <v>53</v>
      </c>
      <c r="D797" s="14" t="s">
        <v>1</v>
      </c>
      <c r="E797" s="15">
        <v>750</v>
      </c>
      <c r="F797" s="15">
        <v>475</v>
      </c>
      <c r="G797" s="16">
        <v>1225</v>
      </c>
      <c r="H797" s="17">
        <v>0</v>
      </c>
      <c r="I797" s="13">
        <v>0</v>
      </c>
      <c r="J797" s="13">
        <v>8</v>
      </c>
      <c r="K797" s="19">
        <v>26</v>
      </c>
    </row>
    <row r="798" spans="1:11" s="25" customFormat="1" ht="12.75">
      <c r="A798" s="13">
        <v>14</v>
      </c>
      <c r="B798" s="13">
        <v>20</v>
      </c>
      <c r="C798" s="14" t="s">
        <v>53</v>
      </c>
      <c r="D798" s="14" t="s">
        <v>1</v>
      </c>
      <c r="E798" s="15">
        <v>912</v>
      </c>
      <c r="F798" s="15">
        <v>558</v>
      </c>
      <c r="G798" s="16">
        <v>1470</v>
      </c>
      <c r="H798" s="17">
        <v>0</v>
      </c>
      <c r="I798" s="13">
        <v>0</v>
      </c>
      <c r="J798" s="13">
        <v>12</v>
      </c>
      <c r="K798" s="19">
        <v>27</v>
      </c>
    </row>
    <row r="799" spans="1:11" s="25" customFormat="1" ht="12.75">
      <c r="A799" s="13">
        <v>3</v>
      </c>
      <c r="B799" s="13">
        <v>20</v>
      </c>
      <c r="C799" s="14" t="s">
        <v>53</v>
      </c>
      <c r="D799" s="14" t="s">
        <v>1</v>
      </c>
      <c r="E799" s="15">
        <v>1292</v>
      </c>
      <c r="F799" s="15">
        <v>580</v>
      </c>
      <c r="G799" s="16">
        <f>SUM(E799:F799)</f>
        <v>1872</v>
      </c>
      <c r="H799" s="17">
        <v>70</v>
      </c>
      <c r="I799" s="13">
        <v>16</v>
      </c>
      <c r="J799" s="13">
        <v>8</v>
      </c>
      <c r="K799" s="19">
        <v>28</v>
      </c>
    </row>
    <row r="800" spans="1:11" s="25" customFormat="1" ht="12.75">
      <c r="A800" s="13">
        <v>19</v>
      </c>
      <c r="B800" s="13">
        <v>20</v>
      </c>
      <c r="C800" s="14" t="s">
        <v>53</v>
      </c>
      <c r="D800" s="14" t="s">
        <v>1</v>
      </c>
      <c r="E800" s="15">
        <v>794</v>
      </c>
      <c r="F800" s="15">
        <v>513</v>
      </c>
      <c r="G800" s="16">
        <f>SUM(E800:F800)</f>
        <v>1307</v>
      </c>
      <c r="H800" s="17">
        <v>0</v>
      </c>
      <c r="I800" s="13">
        <v>0</v>
      </c>
      <c r="J800" s="13">
        <v>4</v>
      </c>
      <c r="K800" s="19">
        <v>29</v>
      </c>
    </row>
    <row r="801" spans="1:11" s="25" customFormat="1" ht="12.75">
      <c r="A801" s="13">
        <v>3</v>
      </c>
      <c r="B801" s="13">
        <v>20</v>
      </c>
      <c r="C801" s="14" t="s">
        <v>53</v>
      </c>
      <c r="D801" s="14" t="s">
        <v>1</v>
      </c>
      <c r="E801" s="15">
        <v>1065</v>
      </c>
      <c r="F801" s="15">
        <v>981</v>
      </c>
      <c r="G801" s="16">
        <v>2046</v>
      </c>
      <c r="H801" s="17">
        <v>70</v>
      </c>
      <c r="I801" s="13">
        <v>16</v>
      </c>
      <c r="J801" s="13">
        <v>4</v>
      </c>
      <c r="K801" s="19">
        <v>30</v>
      </c>
    </row>
    <row r="802" spans="2:11" ht="15.75">
      <c r="B802" s="3"/>
      <c r="D802" s="26" t="s">
        <v>13</v>
      </c>
      <c r="E802" s="27">
        <v>22</v>
      </c>
      <c r="F802" s="28"/>
      <c r="G802" s="29">
        <f>SUM(G772:G801)</f>
        <v>34590</v>
      </c>
      <c r="H802" s="30">
        <f>SUM(H772:H801)</f>
        <v>743</v>
      </c>
      <c r="I802" s="30">
        <f>SUM(I772:I801)</f>
        <v>115</v>
      </c>
      <c r="J802" s="30">
        <f>SUM(J772:J801)</f>
        <v>146</v>
      </c>
      <c r="K802" s="49"/>
    </row>
    <row r="803" spans="7:10" ht="12.75">
      <c r="G803" s="4" t="s">
        <v>14</v>
      </c>
      <c r="H803" s="3" t="s">
        <v>9</v>
      </c>
      <c r="I803" s="3" t="s">
        <v>10</v>
      </c>
      <c r="J803" s="3" t="s">
        <v>11</v>
      </c>
    </row>
    <row r="804" spans="2:11" ht="12.75">
      <c r="B804"/>
      <c r="C804"/>
      <c r="D804" s="31" t="s">
        <v>15</v>
      </c>
      <c r="E804" s="32">
        <v>170</v>
      </c>
      <c r="F804" s="1"/>
      <c r="G804" s="33"/>
      <c r="H804" s="313" t="s">
        <v>16</v>
      </c>
      <c r="I804" s="313"/>
      <c r="J804" s="313"/>
      <c r="K804" s="35">
        <f>J802/22</f>
        <v>6.636363636363637</v>
      </c>
    </row>
    <row r="805" spans="2:11" ht="12.75">
      <c r="B805"/>
      <c r="C805" s="36" t="s">
        <v>17</v>
      </c>
      <c r="D805"/>
      <c r="E805" s="1"/>
      <c r="F805" s="1"/>
      <c r="G805" s="4" t="s">
        <v>18</v>
      </c>
      <c r="H805" s="1"/>
      <c r="I805" s="1"/>
      <c r="J805" s="1"/>
      <c r="K805" s="28"/>
    </row>
    <row r="806" spans="2:11" ht="15.75">
      <c r="B806" s="32">
        <v>1</v>
      </c>
      <c r="C806" s="37" t="s">
        <v>19</v>
      </c>
      <c r="D806" s="31" t="s">
        <v>20</v>
      </c>
      <c r="E806" s="38">
        <f>B814</f>
        <v>12</v>
      </c>
      <c r="F806" s="1"/>
      <c r="G806" s="39">
        <f>G802/22</f>
        <v>1572.2727272727273</v>
      </c>
      <c r="H806" s="1"/>
      <c r="I806" s="1"/>
      <c r="J806" s="1"/>
      <c r="K806" s="28"/>
    </row>
    <row r="807" spans="2:11" ht="15">
      <c r="B807" s="32">
        <v>1</v>
      </c>
      <c r="C807" s="37" t="s">
        <v>21</v>
      </c>
      <c r="D807" s="4" t="s">
        <v>22</v>
      </c>
      <c r="E807" s="40">
        <v>2046</v>
      </c>
      <c r="F807" s="1" t="s">
        <v>14</v>
      </c>
      <c r="G807" s="33"/>
      <c r="H807" s="1"/>
      <c r="I807" s="1"/>
      <c r="J807" s="1"/>
      <c r="K807" s="28"/>
    </row>
    <row r="808" spans="2:11" ht="18">
      <c r="B808" s="32">
        <v>3</v>
      </c>
      <c r="C808" s="37" t="s">
        <v>23</v>
      </c>
      <c r="D808" s="4" t="s">
        <v>24</v>
      </c>
      <c r="E808" s="41">
        <v>1030</v>
      </c>
      <c r="F808" s="34" t="s">
        <v>25</v>
      </c>
      <c r="G808" s="42"/>
      <c r="H808" s="43"/>
      <c r="I808" s="43"/>
      <c r="J808" s="43"/>
      <c r="K808" s="28"/>
    </row>
    <row r="809" spans="2:11" ht="12.75">
      <c r="B809" s="32">
        <v>4</v>
      </c>
      <c r="C809" s="37" t="s">
        <v>26</v>
      </c>
      <c r="D809"/>
      <c r="E809" s="1"/>
      <c r="F809" s="1"/>
      <c r="G809" s="33"/>
      <c r="H809" s="1"/>
      <c r="I809" s="1"/>
      <c r="J809" s="1"/>
      <c r="K809" s="28"/>
    </row>
    <row r="810" spans="2:3" ht="12.75">
      <c r="B810" s="32">
        <v>0</v>
      </c>
      <c r="C810" s="37" t="s">
        <v>27</v>
      </c>
    </row>
    <row r="811" spans="2:3" ht="12.75">
      <c r="B811" s="32">
        <v>1</v>
      </c>
      <c r="C811" s="37" t="s">
        <v>28</v>
      </c>
    </row>
    <row r="812" spans="2:3" ht="12.75">
      <c r="B812" s="32">
        <v>1</v>
      </c>
      <c r="C812" s="37" t="s">
        <v>33</v>
      </c>
    </row>
    <row r="813" spans="2:3" ht="12.75">
      <c r="B813" s="32">
        <v>1</v>
      </c>
      <c r="C813" s="37" t="s">
        <v>29</v>
      </c>
    </row>
    <row r="814" ht="15.75">
      <c r="B814" s="38">
        <f>SUM(B806:B813)</f>
        <v>12</v>
      </c>
    </row>
    <row r="816" spans="1:11" ht="26.25">
      <c r="A816" s="54">
        <v>19</v>
      </c>
      <c r="B816" s="7"/>
      <c r="C816" s="311" t="s">
        <v>55</v>
      </c>
      <c r="D816" s="311"/>
      <c r="E816" s="312" t="s">
        <v>1</v>
      </c>
      <c r="F816" s="312"/>
      <c r="G816" s="312"/>
      <c r="H816" s="312"/>
      <c r="I816" s="312"/>
      <c r="J816" s="312"/>
      <c r="K816" s="312"/>
    </row>
    <row r="817" spans="1:11" ht="12.75">
      <c r="A817" s="8" t="s">
        <v>2</v>
      </c>
      <c r="B817" s="9" t="s">
        <v>3</v>
      </c>
      <c r="C817" s="10" t="s">
        <v>4</v>
      </c>
      <c r="D817" s="10" t="s">
        <v>5</v>
      </c>
      <c r="E817" s="9" t="s">
        <v>6</v>
      </c>
      <c r="F817" s="9" t="s">
        <v>7</v>
      </c>
      <c r="G817" s="11" t="s">
        <v>8</v>
      </c>
      <c r="H817" s="9" t="s">
        <v>9</v>
      </c>
      <c r="I817" s="9" t="s">
        <v>10</v>
      </c>
      <c r="J817" s="9" t="s">
        <v>11</v>
      </c>
      <c r="K817" s="12" t="s">
        <v>12</v>
      </c>
    </row>
    <row r="818" spans="1:11" ht="12.75">
      <c r="A818" s="13">
        <v>4</v>
      </c>
      <c r="B818" s="13">
        <v>20</v>
      </c>
      <c r="C818" s="14" t="s">
        <v>55</v>
      </c>
      <c r="D818" s="14" t="s">
        <v>1</v>
      </c>
      <c r="E818" s="15">
        <v>1127</v>
      </c>
      <c r="F818" s="15">
        <v>677</v>
      </c>
      <c r="G818" s="16">
        <f>E818+F818</f>
        <v>1804</v>
      </c>
      <c r="H818" s="17">
        <v>60</v>
      </c>
      <c r="I818" s="13">
        <v>13</v>
      </c>
      <c r="J818" s="13">
        <v>6</v>
      </c>
      <c r="K818" s="19">
        <v>1</v>
      </c>
    </row>
    <row r="819" spans="1:11" ht="12.75">
      <c r="A819" s="13">
        <v>22</v>
      </c>
      <c r="B819" s="13">
        <v>20</v>
      </c>
      <c r="C819" s="14" t="s">
        <v>55</v>
      </c>
      <c r="D819" s="14" t="s">
        <v>1</v>
      </c>
      <c r="E819" s="15">
        <v>528</v>
      </c>
      <c r="F819" s="15">
        <v>378</v>
      </c>
      <c r="G819" s="16">
        <v>906</v>
      </c>
      <c r="H819" s="17">
        <v>0</v>
      </c>
      <c r="I819" s="13">
        <v>0</v>
      </c>
      <c r="J819" s="13">
        <v>0</v>
      </c>
      <c r="K819" s="19">
        <v>2</v>
      </c>
    </row>
    <row r="820" spans="1:11" ht="12.75">
      <c r="A820" s="13">
        <v>14</v>
      </c>
      <c r="B820" s="13">
        <v>20</v>
      </c>
      <c r="C820" s="14" t="s">
        <v>55</v>
      </c>
      <c r="D820" s="14" t="s">
        <v>1</v>
      </c>
      <c r="E820" s="15">
        <v>542</v>
      </c>
      <c r="F820" s="15">
        <v>592</v>
      </c>
      <c r="G820" s="16">
        <v>1134</v>
      </c>
      <c r="H820" s="17">
        <v>0</v>
      </c>
      <c r="I820" s="13">
        <v>0</v>
      </c>
      <c r="J820" s="13">
        <v>2</v>
      </c>
      <c r="K820" s="19">
        <v>3</v>
      </c>
    </row>
    <row r="821" spans="1:11" ht="12.75">
      <c r="A821" s="13">
        <v>16</v>
      </c>
      <c r="B821" s="13">
        <v>20</v>
      </c>
      <c r="C821" s="14" t="s">
        <v>55</v>
      </c>
      <c r="D821" s="14" t="s">
        <v>1</v>
      </c>
      <c r="E821" s="15">
        <v>622</v>
      </c>
      <c r="F821" s="15">
        <v>522</v>
      </c>
      <c r="G821" s="16">
        <v>1144</v>
      </c>
      <c r="H821" s="17">
        <v>0</v>
      </c>
      <c r="I821" s="18">
        <v>0</v>
      </c>
      <c r="J821" s="18">
        <v>2</v>
      </c>
      <c r="K821" s="19">
        <v>4</v>
      </c>
    </row>
    <row r="822" spans="1:11" ht="12.75">
      <c r="A822" s="20">
        <v>20</v>
      </c>
      <c r="B822" s="20">
        <v>20</v>
      </c>
      <c r="C822" s="21" t="s">
        <v>55</v>
      </c>
      <c r="D822" s="21" t="s">
        <v>1</v>
      </c>
      <c r="E822" s="22">
        <v>170</v>
      </c>
      <c r="F822" s="22">
        <v>758</v>
      </c>
      <c r="G822" s="23">
        <v>928</v>
      </c>
      <c r="H822" s="20">
        <v>0</v>
      </c>
      <c r="I822" s="20">
        <v>0</v>
      </c>
      <c r="J822" s="20">
        <v>4</v>
      </c>
      <c r="K822" s="24">
        <v>5</v>
      </c>
    </row>
    <row r="823" spans="1:11" ht="12.75">
      <c r="A823" s="13">
        <v>22</v>
      </c>
      <c r="B823" s="13">
        <v>20</v>
      </c>
      <c r="C823" s="14" t="s">
        <v>55</v>
      </c>
      <c r="D823" s="14" t="s">
        <v>1</v>
      </c>
      <c r="E823" s="15">
        <v>133</v>
      </c>
      <c r="F823" s="15">
        <v>97</v>
      </c>
      <c r="G823" s="16">
        <v>230</v>
      </c>
      <c r="H823" s="17">
        <v>0</v>
      </c>
      <c r="I823" s="13">
        <v>0</v>
      </c>
      <c r="J823" s="13">
        <v>12</v>
      </c>
      <c r="K823" s="19">
        <v>6</v>
      </c>
    </row>
    <row r="824" spans="1:11" ht="12.75">
      <c r="A824" s="13">
        <v>9</v>
      </c>
      <c r="B824" s="13">
        <v>20</v>
      </c>
      <c r="C824" s="14" t="s">
        <v>55</v>
      </c>
      <c r="D824" s="14" t="s">
        <v>1</v>
      </c>
      <c r="E824" s="15">
        <v>646</v>
      </c>
      <c r="F824" s="15">
        <v>929</v>
      </c>
      <c r="G824" s="16">
        <v>1575</v>
      </c>
      <c r="H824" s="17">
        <v>0</v>
      </c>
      <c r="I824" s="13">
        <v>0</v>
      </c>
      <c r="J824" s="13">
        <v>2</v>
      </c>
      <c r="K824" s="19">
        <v>7</v>
      </c>
    </row>
    <row r="825" spans="1:11" ht="12.75">
      <c r="A825" s="13">
        <v>24</v>
      </c>
      <c r="B825" s="13">
        <v>20</v>
      </c>
      <c r="C825" s="14" t="s">
        <v>55</v>
      </c>
      <c r="D825" s="14" t="s">
        <v>1</v>
      </c>
      <c r="E825" s="15">
        <v>105</v>
      </c>
      <c r="F825" s="15">
        <v>247</v>
      </c>
      <c r="G825" s="16">
        <v>352</v>
      </c>
      <c r="H825" s="17">
        <v>0</v>
      </c>
      <c r="I825" s="13">
        <v>0</v>
      </c>
      <c r="J825" s="13">
        <v>6</v>
      </c>
      <c r="K825" s="19">
        <v>8</v>
      </c>
    </row>
    <row r="826" spans="1:11" ht="12.75">
      <c r="A826" s="13">
        <v>14</v>
      </c>
      <c r="B826" s="13">
        <v>20</v>
      </c>
      <c r="C826" s="14" t="s">
        <v>55</v>
      </c>
      <c r="D826" s="14" t="s">
        <v>1</v>
      </c>
      <c r="E826" s="15">
        <v>545</v>
      </c>
      <c r="F826" s="15">
        <v>802</v>
      </c>
      <c r="G826" s="16">
        <v>1347</v>
      </c>
      <c r="H826" s="17">
        <v>0</v>
      </c>
      <c r="I826" s="13">
        <v>0</v>
      </c>
      <c r="J826" s="13">
        <v>2</v>
      </c>
      <c r="K826" s="19">
        <v>9</v>
      </c>
    </row>
    <row r="827" spans="1:11" ht="12.75">
      <c r="A827" s="13">
        <v>11</v>
      </c>
      <c r="B827" s="13">
        <v>20</v>
      </c>
      <c r="C827" s="14" t="s">
        <v>55</v>
      </c>
      <c r="D827" s="14" t="s">
        <v>1</v>
      </c>
      <c r="E827" s="15">
        <v>560</v>
      </c>
      <c r="F827" s="15">
        <v>876</v>
      </c>
      <c r="G827" s="16">
        <v>1436</v>
      </c>
      <c r="H827" s="17">
        <v>0</v>
      </c>
      <c r="I827" s="13">
        <v>0</v>
      </c>
      <c r="J827" s="13">
        <v>2</v>
      </c>
      <c r="K827" s="19">
        <v>10</v>
      </c>
    </row>
    <row r="828" spans="1:11" ht="12.75">
      <c r="A828" s="13">
        <v>26</v>
      </c>
      <c r="B828" s="13">
        <v>20</v>
      </c>
      <c r="C828" s="14" t="s">
        <v>55</v>
      </c>
      <c r="D828" s="14" t="s">
        <v>1</v>
      </c>
      <c r="E828" s="15">
        <v>172</v>
      </c>
      <c r="F828" s="15">
        <v>111</v>
      </c>
      <c r="G828" s="16">
        <v>283</v>
      </c>
      <c r="H828" s="17">
        <v>0</v>
      </c>
      <c r="I828" s="13">
        <v>0</v>
      </c>
      <c r="J828" s="13">
        <v>8</v>
      </c>
      <c r="K828" s="19">
        <v>11</v>
      </c>
    </row>
    <row r="829" spans="1:11" ht="12.75">
      <c r="A829" s="13">
        <v>26</v>
      </c>
      <c r="B829" s="13">
        <v>20</v>
      </c>
      <c r="C829" s="14" t="s">
        <v>55</v>
      </c>
      <c r="D829" s="14" t="s">
        <v>1</v>
      </c>
      <c r="E829" s="15">
        <v>52</v>
      </c>
      <c r="F829" s="15">
        <v>402</v>
      </c>
      <c r="G829" s="16">
        <v>454</v>
      </c>
      <c r="H829" s="17">
        <v>0</v>
      </c>
      <c r="I829" s="13">
        <v>0</v>
      </c>
      <c r="J829" s="13">
        <v>10</v>
      </c>
      <c r="K829" s="19">
        <v>12</v>
      </c>
    </row>
    <row r="830" spans="1:11" ht="12.75">
      <c r="A830" s="13">
        <v>12</v>
      </c>
      <c r="B830" s="13">
        <v>20</v>
      </c>
      <c r="C830" s="14" t="s">
        <v>55</v>
      </c>
      <c r="D830" s="14" t="s">
        <v>1</v>
      </c>
      <c r="E830" s="15">
        <v>926</v>
      </c>
      <c r="F830" s="15">
        <v>465</v>
      </c>
      <c r="G830" s="16">
        <v>1391</v>
      </c>
      <c r="H830" s="17">
        <v>0</v>
      </c>
      <c r="I830" s="13">
        <v>0</v>
      </c>
      <c r="J830" s="13">
        <v>2</v>
      </c>
      <c r="K830" s="19">
        <v>13</v>
      </c>
    </row>
    <row r="831" spans="1:11" ht="12.75">
      <c r="A831" s="13">
        <v>23</v>
      </c>
      <c r="B831" s="13">
        <v>20</v>
      </c>
      <c r="C831" s="14" t="s">
        <v>55</v>
      </c>
      <c r="D831" s="14" t="s">
        <v>1</v>
      </c>
      <c r="E831" s="15">
        <v>671</v>
      </c>
      <c r="F831" s="15">
        <v>260</v>
      </c>
      <c r="G831" s="16">
        <v>931</v>
      </c>
      <c r="H831" s="17">
        <v>0</v>
      </c>
      <c r="I831" s="13">
        <v>0</v>
      </c>
      <c r="J831" s="13">
        <v>4</v>
      </c>
      <c r="K831" s="19">
        <v>14</v>
      </c>
    </row>
    <row r="832" spans="1:11" ht="12.75">
      <c r="A832" s="13">
        <v>24</v>
      </c>
      <c r="B832" s="13">
        <v>20</v>
      </c>
      <c r="C832" s="14" t="s">
        <v>55</v>
      </c>
      <c r="D832" s="14" t="s">
        <v>1</v>
      </c>
      <c r="E832" s="15">
        <v>163</v>
      </c>
      <c r="F832" s="15">
        <v>445</v>
      </c>
      <c r="G832" s="16">
        <v>608</v>
      </c>
      <c r="H832" s="17">
        <v>0</v>
      </c>
      <c r="I832" s="13">
        <v>0</v>
      </c>
      <c r="J832" s="13">
        <v>4</v>
      </c>
      <c r="K832" s="19">
        <v>15</v>
      </c>
    </row>
    <row r="833" spans="1:11" ht="12.75">
      <c r="A833" s="13">
        <v>4</v>
      </c>
      <c r="B833" s="13">
        <v>20</v>
      </c>
      <c r="C833" s="14" t="s">
        <v>55</v>
      </c>
      <c r="D833" s="14" t="s">
        <v>1</v>
      </c>
      <c r="E833" s="15">
        <v>1254</v>
      </c>
      <c r="F833" s="15">
        <v>553</v>
      </c>
      <c r="G833" s="16">
        <v>1807</v>
      </c>
      <c r="H833" s="17">
        <v>60</v>
      </c>
      <c r="I833" s="13">
        <v>9</v>
      </c>
      <c r="J833" s="13">
        <v>0</v>
      </c>
      <c r="K833" s="19">
        <v>16</v>
      </c>
    </row>
    <row r="834" spans="1:11" ht="12.75">
      <c r="A834" s="13">
        <v>20</v>
      </c>
      <c r="B834" s="13">
        <v>20</v>
      </c>
      <c r="C834" s="14" t="s">
        <v>55</v>
      </c>
      <c r="D834" s="14" t="s">
        <v>1</v>
      </c>
      <c r="E834" s="15">
        <v>495</v>
      </c>
      <c r="F834" s="15">
        <v>242</v>
      </c>
      <c r="G834" s="16">
        <v>737</v>
      </c>
      <c r="H834" s="17">
        <v>0</v>
      </c>
      <c r="I834" s="13">
        <v>0</v>
      </c>
      <c r="J834" s="13">
        <v>4</v>
      </c>
      <c r="K834" s="19">
        <v>17</v>
      </c>
    </row>
    <row r="835" spans="1:11" ht="12.75">
      <c r="A835" s="13">
        <v>19</v>
      </c>
      <c r="B835" s="13">
        <v>20</v>
      </c>
      <c r="C835" s="14" t="s">
        <v>55</v>
      </c>
      <c r="D835" s="14" t="s">
        <v>1</v>
      </c>
      <c r="E835" s="15">
        <v>584</v>
      </c>
      <c r="F835" s="15">
        <v>467</v>
      </c>
      <c r="G835" s="16">
        <v>1051</v>
      </c>
      <c r="H835" s="17">
        <v>0</v>
      </c>
      <c r="I835" s="13">
        <v>0</v>
      </c>
      <c r="J835" s="13">
        <v>2</v>
      </c>
      <c r="K835" s="19">
        <v>18</v>
      </c>
    </row>
    <row r="836" spans="1:11" ht="12.75">
      <c r="A836" s="13">
        <v>16</v>
      </c>
      <c r="B836" s="13">
        <v>20</v>
      </c>
      <c r="C836" s="14" t="s">
        <v>55</v>
      </c>
      <c r="D836" s="14" t="s">
        <v>1</v>
      </c>
      <c r="E836" s="15">
        <v>828</v>
      </c>
      <c r="F836" s="15">
        <v>459</v>
      </c>
      <c r="G836" s="16">
        <v>1287</v>
      </c>
      <c r="H836" s="15">
        <v>0</v>
      </c>
      <c r="I836" s="18">
        <v>0</v>
      </c>
      <c r="J836" s="18">
        <v>2</v>
      </c>
      <c r="K836" s="19">
        <v>19</v>
      </c>
    </row>
    <row r="837" spans="1:11" ht="12.75">
      <c r="A837" s="13">
        <v>10</v>
      </c>
      <c r="B837" s="13">
        <v>20</v>
      </c>
      <c r="C837" s="14" t="s">
        <v>55</v>
      </c>
      <c r="D837" s="14" t="s">
        <v>1</v>
      </c>
      <c r="E837" s="15">
        <v>940</v>
      </c>
      <c r="F837" s="15">
        <v>742</v>
      </c>
      <c r="G837" s="16">
        <v>1682</v>
      </c>
      <c r="H837" s="17">
        <v>0</v>
      </c>
      <c r="I837" s="18">
        <v>0</v>
      </c>
      <c r="J837" s="18">
        <v>0</v>
      </c>
      <c r="K837" s="19">
        <v>20</v>
      </c>
    </row>
    <row r="838" spans="1:11" ht="12.75">
      <c r="A838" s="13">
        <v>15</v>
      </c>
      <c r="B838" s="13">
        <v>20</v>
      </c>
      <c r="C838" s="14" t="s">
        <v>55</v>
      </c>
      <c r="D838" s="14" t="s">
        <v>1</v>
      </c>
      <c r="E838" s="15">
        <v>849</v>
      </c>
      <c r="F838" s="15">
        <v>543</v>
      </c>
      <c r="G838" s="16">
        <v>1392</v>
      </c>
      <c r="H838" s="17">
        <v>0</v>
      </c>
      <c r="I838" s="13">
        <v>0</v>
      </c>
      <c r="J838" s="13">
        <v>4</v>
      </c>
      <c r="K838" s="19">
        <v>21</v>
      </c>
    </row>
    <row r="839" spans="1:11" ht="12.75">
      <c r="A839" s="17">
        <v>25</v>
      </c>
      <c r="B839" s="13">
        <v>20</v>
      </c>
      <c r="C839" s="14" t="s">
        <v>55</v>
      </c>
      <c r="D839" s="14" t="s">
        <v>1</v>
      </c>
      <c r="E839" s="15">
        <v>220</v>
      </c>
      <c r="F839" s="15">
        <v>543</v>
      </c>
      <c r="G839" s="16">
        <v>763</v>
      </c>
      <c r="H839" s="17">
        <v>0</v>
      </c>
      <c r="I839" s="13">
        <v>0</v>
      </c>
      <c r="J839" s="13">
        <v>4</v>
      </c>
      <c r="K839" s="19">
        <v>22</v>
      </c>
    </row>
    <row r="840" spans="1:11" ht="12.75">
      <c r="A840" s="13">
        <v>22</v>
      </c>
      <c r="B840" s="13">
        <v>20</v>
      </c>
      <c r="C840" s="14" t="s">
        <v>55</v>
      </c>
      <c r="D840" s="14" t="s">
        <v>1</v>
      </c>
      <c r="E840" s="15">
        <v>752</v>
      </c>
      <c r="F840" s="15">
        <v>369</v>
      </c>
      <c r="G840" s="16">
        <v>1121</v>
      </c>
      <c r="H840" s="15">
        <v>0</v>
      </c>
      <c r="I840" s="18">
        <v>0</v>
      </c>
      <c r="J840" s="18">
        <v>2</v>
      </c>
      <c r="K840" s="19">
        <v>23</v>
      </c>
    </row>
    <row r="841" spans="1:11" ht="12.75">
      <c r="A841" s="13">
        <v>25</v>
      </c>
      <c r="B841" s="13">
        <v>20</v>
      </c>
      <c r="C841" s="14" t="s">
        <v>55</v>
      </c>
      <c r="D841" s="14" t="s">
        <v>1</v>
      </c>
      <c r="E841" s="15">
        <v>-188</v>
      </c>
      <c r="F841" s="15">
        <v>492</v>
      </c>
      <c r="G841" s="16">
        <v>304</v>
      </c>
      <c r="H841" s="17">
        <v>0</v>
      </c>
      <c r="I841" s="13">
        <v>0</v>
      </c>
      <c r="J841" s="13">
        <v>10</v>
      </c>
      <c r="K841" s="19">
        <v>24</v>
      </c>
    </row>
    <row r="842" spans="1:11" ht="12.75">
      <c r="A842" s="13">
        <v>27</v>
      </c>
      <c r="B842" s="13">
        <v>20</v>
      </c>
      <c r="C842" s="14" t="s">
        <v>55</v>
      </c>
      <c r="D842" s="14" t="s">
        <v>1</v>
      </c>
      <c r="E842" s="15">
        <v>434</v>
      </c>
      <c r="F842" s="15">
        <v>329</v>
      </c>
      <c r="G842" s="16">
        <v>763</v>
      </c>
      <c r="H842" s="17">
        <v>0</v>
      </c>
      <c r="I842" s="13">
        <v>0</v>
      </c>
      <c r="J842" s="13">
        <v>8</v>
      </c>
      <c r="K842" s="19">
        <v>25</v>
      </c>
    </row>
    <row r="843" spans="1:11" ht="12.75">
      <c r="A843" s="13">
        <v>9</v>
      </c>
      <c r="B843" s="13">
        <v>20</v>
      </c>
      <c r="C843" s="14" t="s">
        <v>55</v>
      </c>
      <c r="D843" s="14" t="s">
        <v>1</v>
      </c>
      <c r="E843" s="15">
        <v>837</v>
      </c>
      <c r="F843" s="15">
        <v>758</v>
      </c>
      <c r="G843" s="16">
        <v>1595</v>
      </c>
      <c r="H843" s="17">
        <v>0</v>
      </c>
      <c r="I843" s="13">
        <v>0</v>
      </c>
      <c r="J843" s="13">
        <v>2</v>
      </c>
      <c r="K843" s="19">
        <v>26</v>
      </c>
    </row>
    <row r="844" spans="1:11" s="25" customFormat="1" ht="12.75">
      <c r="A844" s="13">
        <v>5</v>
      </c>
      <c r="B844" s="13">
        <v>20</v>
      </c>
      <c r="C844" s="14" t="s">
        <v>55</v>
      </c>
      <c r="D844" s="14" t="s">
        <v>1</v>
      </c>
      <c r="E844" s="15">
        <v>1292</v>
      </c>
      <c r="F844" s="15">
        <v>480</v>
      </c>
      <c r="G844" s="16">
        <v>1772</v>
      </c>
      <c r="H844" s="17">
        <v>60</v>
      </c>
      <c r="I844" s="13">
        <v>17</v>
      </c>
      <c r="J844" s="13">
        <v>4</v>
      </c>
      <c r="K844" s="19">
        <v>27</v>
      </c>
    </row>
    <row r="845" spans="1:11" s="25" customFormat="1" ht="12.75">
      <c r="A845" s="13">
        <v>12</v>
      </c>
      <c r="B845" s="13">
        <v>20</v>
      </c>
      <c r="C845" s="14" t="s">
        <v>55</v>
      </c>
      <c r="D845" s="14" t="s">
        <v>1</v>
      </c>
      <c r="E845" s="15">
        <v>774</v>
      </c>
      <c r="F845" s="15">
        <v>689</v>
      </c>
      <c r="G845" s="16">
        <f>SUM(E845:F845)</f>
        <v>1463</v>
      </c>
      <c r="H845" s="17">
        <v>0</v>
      </c>
      <c r="I845" s="13">
        <v>0</v>
      </c>
      <c r="J845" s="13">
        <v>6</v>
      </c>
      <c r="K845" s="19">
        <v>28</v>
      </c>
    </row>
    <row r="846" spans="1:11" s="25" customFormat="1" ht="12.75">
      <c r="A846" s="13">
        <v>12</v>
      </c>
      <c r="B846" s="13">
        <v>20</v>
      </c>
      <c r="C846" s="14" t="s">
        <v>55</v>
      </c>
      <c r="D846" s="14" t="s">
        <v>1</v>
      </c>
      <c r="E846" s="15">
        <v>900</v>
      </c>
      <c r="F846" s="15">
        <v>545</v>
      </c>
      <c r="G846" s="16">
        <f>SUM(E846:F846)</f>
        <v>1445</v>
      </c>
      <c r="H846" s="17">
        <v>0</v>
      </c>
      <c r="I846" s="13">
        <v>0</v>
      </c>
      <c r="J846" s="13">
        <v>2</v>
      </c>
      <c r="K846" s="19">
        <v>29</v>
      </c>
    </row>
    <row r="847" spans="1:11" s="25" customFormat="1" ht="12.75">
      <c r="A847" s="13">
        <v>12</v>
      </c>
      <c r="B847" s="13">
        <v>20</v>
      </c>
      <c r="C847" s="14" t="s">
        <v>55</v>
      </c>
      <c r="D847" s="14" t="s">
        <v>1</v>
      </c>
      <c r="E847" s="15">
        <v>484</v>
      </c>
      <c r="F847" s="15">
        <v>862</v>
      </c>
      <c r="G847" s="16">
        <v>1346</v>
      </c>
      <c r="H847" s="17">
        <v>0</v>
      </c>
      <c r="I847" s="13">
        <v>0</v>
      </c>
      <c r="J847" s="13">
        <v>2</v>
      </c>
      <c r="K847" s="19">
        <v>30</v>
      </c>
    </row>
    <row r="848" spans="2:10" ht="15.75">
      <c r="B848" s="3"/>
      <c r="D848" s="26" t="s">
        <v>13</v>
      </c>
      <c r="E848" s="27">
        <v>30</v>
      </c>
      <c r="F848" s="28"/>
      <c r="G848" s="29">
        <f>SUM(G818:G847)</f>
        <v>33051</v>
      </c>
      <c r="H848" s="30">
        <f>SUM(H818:H847)</f>
        <v>180</v>
      </c>
      <c r="I848" s="30">
        <f>SUM(I818:I847)</f>
        <v>39</v>
      </c>
      <c r="J848" s="30">
        <f>SUM(J818:J847)</f>
        <v>118</v>
      </c>
    </row>
    <row r="849" spans="7:10" ht="12.75">
      <c r="G849" s="4" t="s">
        <v>14</v>
      </c>
      <c r="H849" s="3" t="s">
        <v>9</v>
      </c>
      <c r="I849" s="3" t="s">
        <v>10</v>
      </c>
      <c r="J849" s="3" t="s">
        <v>11</v>
      </c>
    </row>
    <row r="850" spans="2:11" ht="12.75">
      <c r="B850"/>
      <c r="C850"/>
      <c r="D850" s="31" t="s">
        <v>15</v>
      </c>
      <c r="E850" s="32">
        <v>170</v>
      </c>
      <c r="F850" s="1"/>
      <c r="G850" s="33"/>
      <c r="H850" s="313" t="s">
        <v>16</v>
      </c>
      <c r="I850" s="313"/>
      <c r="J850" s="313"/>
      <c r="K850" s="35">
        <f>J848/30</f>
        <v>3.933333333333333</v>
      </c>
    </row>
    <row r="851" spans="2:11" ht="12.75">
      <c r="B851"/>
      <c r="C851" s="36" t="s">
        <v>17</v>
      </c>
      <c r="D851"/>
      <c r="E851" s="1"/>
      <c r="F851" s="1"/>
      <c r="G851" s="4" t="s">
        <v>18</v>
      </c>
      <c r="H851" s="1"/>
      <c r="I851" s="1"/>
      <c r="J851" s="1"/>
      <c r="K851" s="28"/>
    </row>
    <row r="852" spans="2:11" ht="16.5" customHeight="1">
      <c r="B852" s="32">
        <v>0</v>
      </c>
      <c r="C852" s="37" t="s">
        <v>19</v>
      </c>
      <c r="D852" s="31" t="s">
        <v>20</v>
      </c>
      <c r="E852" s="38">
        <f>B859</f>
        <v>3</v>
      </c>
      <c r="F852" s="1"/>
      <c r="G852" s="39">
        <f>G848/30</f>
        <v>1101.7</v>
      </c>
      <c r="H852" s="1"/>
      <c r="I852" s="1"/>
      <c r="J852" s="1"/>
      <c r="K852" s="28"/>
    </row>
    <row r="853" spans="2:11" ht="16.5" customHeight="1">
      <c r="B853" s="32">
        <v>0</v>
      </c>
      <c r="C853" s="37" t="s">
        <v>21</v>
      </c>
      <c r="D853" s="4" t="s">
        <v>22</v>
      </c>
      <c r="E853" s="40">
        <v>1807</v>
      </c>
      <c r="F853" s="1" t="s">
        <v>14</v>
      </c>
      <c r="G853" s="33"/>
      <c r="H853" s="1"/>
      <c r="I853" s="1"/>
      <c r="J853" s="1"/>
      <c r="K853" s="28"/>
    </row>
    <row r="854" spans="2:11" ht="16.5" customHeight="1">
      <c r="B854" s="32">
        <v>0</v>
      </c>
      <c r="C854" s="37" t="s">
        <v>23</v>
      </c>
      <c r="D854" s="4" t="s">
        <v>24</v>
      </c>
      <c r="E854" s="41">
        <v>230</v>
      </c>
      <c r="F854" s="34" t="s">
        <v>25</v>
      </c>
      <c r="G854" s="42"/>
      <c r="H854" s="43"/>
      <c r="I854" s="43"/>
      <c r="J854" s="43"/>
      <c r="K854" s="28"/>
    </row>
    <row r="855" spans="2:11" ht="16.5" customHeight="1">
      <c r="B855" s="32">
        <v>2</v>
      </c>
      <c r="C855" s="37" t="s">
        <v>26</v>
      </c>
      <c r="D855"/>
      <c r="E855" s="1"/>
      <c r="F855" s="1"/>
      <c r="G855" s="33"/>
      <c r="H855" s="1"/>
      <c r="I855" s="1"/>
      <c r="J855" s="1"/>
      <c r="K855" s="28"/>
    </row>
    <row r="856" spans="2:3" ht="16.5" customHeight="1">
      <c r="B856" s="32">
        <v>1</v>
      </c>
      <c r="C856" s="37" t="s">
        <v>27</v>
      </c>
    </row>
    <row r="857" spans="2:3" ht="16.5" customHeight="1">
      <c r="B857" s="32">
        <v>0</v>
      </c>
      <c r="C857" s="37" t="s">
        <v>28</v>
      </c>
    </row>
    <row r="858" spans="2:3" ht="16.5" customHeight="1">
      <c r="B858" s="32">
        <v>0</v>
      </c>
      <c r="C858" s="37" t="s">
        <v>33</v>
      </c>
    </row>
    <row r="859" ht="15.75">
      <c r="B859" s="38">
        <f>SUM(B852:B858)</f>
        <v>3</v>
      </c>
    </row>
    <row r="861" spans="1:11" ht="26.25">
      <c r="A861" s="54">
        <v>20</v>
      </c>
      <c r="B861" s="7"/>
      <c r="C861" s="311" t="s">
        <v>56</v>
      </c>
      <c r="D861" s="311"/>
      <c r="E861" s="312" t="s">
        <v>42</v>
      </c>
      <c r="F861" s="312"/>
      <c r="G861" s="312"/>
      <c r="H861" s="312"/>
      <c r="I861" s="312"/>
      <c r="J861" s="312"/>
      <c r="K861" s="312"/>
    </row>
    <row r="862" spans="1:11" ht="12.75">
      <c r="A862" s="8" t="s">
        <v>2</v>
      </c>
      <c r="B862" s="9" t="s">
        <v>3</v>
      </c>
      <c r="C862" s="10" t="s">
        <v>4</v>
      </c>
      <c r="D862" s="10" t="s">
        <v>5</v>
      </c>
      <c r="E862" s="9" t="s">
        <v>6</v>
      </c>
      <c r="F862" s="9" t="s">
        <v>7</v>
      </c>
      <c r="G862" s="11" t="s">
        <v>8</v>
      </c>
      <c r="H862" s="9" t="s">
        <v>9</v>
      </c>
      <c r="I862" s="9" t="s">
        <v>10</v>
      </c>
      <c r="J862" s="9" t="s">
        <v>11</v>
      </c>
      <c r="K862" s="51" t="s">
        <v>12</v>
      </c>
    </row>
    <row r="863" spans="1:11" ht="12.75">
      <c r="A863" s="13">
        <v>14</v>
      </c>
      <c r="B863" s="13">
        <v>20</v>
      </c>
      <c r="C863" s="14" t="s">
        <v>56</v>
      </c>
      <c r="D863" s="14" t="s">
        <v>42</v>
      </c>
      <c r="E863" s="15">
        <v>107</v>
      </c>
      <c r="F863" s="15">
        <v>1099</v>
      </c>
      <c r="G863" s="16">
        <f>E863+F863</f>
        <v>1206</v>
      </c>
      <c r="H863" s="15">
        <v>0</v>
      </c>
      <c r="I863" s="18">
        <v>0</v>
      </c>
      <c r="J863" s="18">
        <v>10</v>
      </c>
      <c r="K863" s="19">
        <v>1</v>
      </c>
    </row>
    <row r="864" spans="1:11" ht="12.75">
      <c r="A864" s="13">
        <v>18</v>
      </c>
      <c r="B864" s="13">
        <v>20</v>
      </c>
      <c r="C864" s="14" t="s">
        <v>56</v>
      </c>
      <c r="D864" s="14" t="s">
        <v>42</v>
      </c>
      <c r="E864" s="15">
        <v>761</v>
      </c>
      <c r="F864" s="15">
        <v>432</v>
      </c>
      <c r="G864" s="16">
        <v>1193</v>
      </c>
      <c r="H864" s="17">
        <v>0</v>
      </c>
      <c r="I864" s="13">
        <v>0</v>
      </c>
      <c r="J864" s="13">
        <v>2</v>
      </c>
      <c r="K864" s="19">
        <v>2</v>
      </c>
    </row>
    <row r="865" spans="1:11" ht="12.75">
      <c r="A865" s="13">
        <v>13</v>
      </c>
      <c r="B865" s="13">
        <v>20</v>
      </c>
      <c r="C865" s="14" t="s">
        <v>56</v>
      </c>
      <c r="D865" s="14" t="s">
        <v>42</v>
      </c>
      <c r="E865" s="15">
        <v>506</v>
      </c>
      <c r="F865" s="15">
        <v>676</v>
      </c>
      <c r="G865" s="16">
        <v>1182</v>
      </c>
      <c r="H865" s="17">
        <v>0</v>
      </c>
      <c r="I865" s="13">
        <v>0</v>
      </c>
      <c r="J865" s="13">
        <v>0</v>
      </c>
      <c r="K865" s="19">
        <v>3</v>
      </c>
    </row>
    <row r="866" spans="1:11" ht="12.75">
      <c r="A866" s="13">
        <v>17</v>
      </c>
      <c r="B866" s="13">
        <v>20</v>
      </c>
      <c r="C866" s="14" t="s">
        <v>56</v>
      </c>
      <c r="D866" s="14" t="s">
        <v>42</v>
      </c>
      <c r="E866" s="15">
        <v>249</v>
      </c>
      <c r="F866" s="15">
        <v>890</v>
      </c>
      <c r="G866" s="16">
        <v>1139</v>
      </c>
      <c r="H866" s="17">
        <v>0</v>
      </c>
      <c r="I866" s="18">
        <v>0</v>
      </c>
      <c r="J866" s="18">
        <v>10</v>
      </c>
      <c r="K866" s="19">
        <v>4</v>
      </c>
    </row>
    <row r="867" spans="1:11" ht="12.75">
      <c r="A867" s="20">
        <v>19</v>
      </c>
      <c r="B867" s="20">
        <v>20</v>
      </c>
      <c r="C867" s="21" t="s">
        <v>56</v>
      </c>
      <c r="D867" s="21" t="s">
        <v>42</v>
      </c>
      <c r="E867" s="22">
        <v>615</v>
      </c>
      <c r="F867" s="22">
        <v>380</v>
      </c>
      <c r="G867" s="23">
        <v>995</v>
      </c>
      <c r="H867" s="20">
        <v>0</v>
      </c>
      <c r="I867" s="22">
        <v>0</v>
      </c>
      <c r="J867" s="22">
        <v>2</v>
      </c>
      <c r="K867" s="24">
        <v>5</v>
      </c>
    </row>
    <row r="868" spans="1:11" ht="12.75">
      <c r="A868" s="56"/>
      <c r="B868" s="57"/>
      <c r="C868" s="14" t="s">
        <v>56</v>
      </c>
      <c r="D868" s="14" t="s">
        <v>42</v>
      </c>
      <c r="E868" s="58"/>
      <c r="F868" s="58"/>
      <c r="G868" s="59">
        <v>0</v>
      </c>
      <c r="H868" s="57"/>
      <c r="I868" s="57"/>
      <c r="J868" s="57">
        <v>0</v>
      </c>
      <c r="K868" s="60">
        <v>6</v>
      </c>
    </row>
    <row r="869" spans="1:11" ht="12.75">
      <c r="A869" s="13">
        <v>15</v>
      </c>
      <c r="B869" s="13">
        <v>20</v>
      </c>
      <c r="C869" s="14" t="s">
        <v>56</v>
      </c>
      <c r="D869" s="14" t="s">
        <v>42</v>
      </c>
      <c r="E869" s="15">
        <v>510</v>
      </c>
      <c r="F869" s="15">
        <v>693</v>
      </c>
      <c r="G869" s="16">
        <v>1203</v>
      </c>
      <c r="H869" s="17">
        <v>0</v>
      </c>
      <c r="I869" s="13">
        <v>0</v>
      </c>
      <c r="J869" s="13">
        <v>0</v>
      </c>
      <c r="K869" s="19">
        <v>7</v>
      </c>
    </row>
    <row r="870" spans="1:11" ht="12.75">
      <c r="A870" s="13">
        <v>22</v>
      </c>
      <c r="B870" s="13">
        <v>20</v>
      </c>
      <c r="C870" s="14" t="s">
        <v>56</v>
      </c>
      <c r="D870" s="14" t="s">
        <v>42</v>
      </c>
      <c r="E870" s="15">
        <v>555</v>
      </c>
      <c r="F870" s="15">
        <v>298</v>
      </c>
      <c r="G870" s="16">
        <v>853</v>
      </c>
      <c r="H870" s="17">
        <v>0</v>
      </c>
      <c r="I870" s="13">
        <v>0</v>
      </c>
      <c r="J870" s="13">
        <v>6</v>
      </c>
      <c r="K870" s="19">
        <v>8</v>
      </c>
    </row>
    <row r="871" spans="1:11" ht="12.75">
      <c r="A871" s="13">
        <v>22</v>
      </c>
      <c r="B871" s="13">
        <v>20</v>
      </c>
      <c r="C871" s="14" t="s">
        <v>56</v>
      </c>
      <c r="D871" s="14" t="s">
        <v>42</v>
      </c>
      <c r="E871" s="15">
        <v>513</v>
      </c>
      <c r="F871" s="15">
        <v>380</v>
      </c>
      <c r="G871" s="16">
        <v>893</v>
      </c>
      <c r="H871" s="17">
        <v>0</v>
      </c>
      <c r="I871" s="13">
        <v>0</v>
      </c>
      <c r="J871" s="13">
        <v>2</v>
      </c>
      <c r="K871" s="19">
        <v>9</v>
      </c>
    </row>
    <row r="872" spans="1:11" ht="12.75">
      <c r="A872" s="13">
        <v>26</v>
      </c>
      <c r="B872" s="13">
        <v>20</v>
      </c>
      <c r="C872" s="14" t="s">
        <v>56</v>
      </c>
      <c r="D872" s="14" t="s">
        <v>42</v>
      </c>
      <c r="E872" s="15">
        <v>382</v>
      </c>
      <c r="F872" s="15">
        <v>360</v>
      </c>
      <c r="G872" s="16">
        <v>742</v>
      </c>
      <c r="H872" s="17">
        <v>0</v>
      </c>
      <c r="I872" s="13">
        <v>0</v>
      </c>
      <c r="J872" s="13">
        <v>6</v>
      </c>
      <c r="K872" s="19">
        <v>10</v>
      </c>
    </row>
    <row r="873" spans="1:11" ht="12.75">
      <c r="A873" s="13">
        <v>25</v>
      </c>
      <c r="B873" s="13">
        <v>20</v>
      </c>
      <c r="C873" s="14" t="s">
        <v>56</v>
      </c>
      <c r="D873" s="14" t="s">
        <v>42</v>
      </c>
      <c r="E873" s="15">
        <v>481</v>
      </c>
      <c r="F873" s="15">
        <v>149</v>
      </c>
      <c r="G873" s="16">
        <v>630</v>
      </c>
      <c r="H873" s="17">
        <v>0</v>
      </c>
      <c r="I873" s="13">
        <v>0</v>
      </c>
      <c r="J873" s="13">
        <v>14</v>
      </c>
      <c r="K873" s="19">
        <v>11</v>
      </c>
    </row>
    <row r="874" spans="1:11" ht="12.75">
      <c r="A874" s="13">
        <v>16</v>
      </c>
      <c r="B874" s="13">
        <v>20</v>
      </c>
      <c r="C874" s="14" t="s">
        <v>56</v>
      </c>
      <c r="D874" s="14" t="s">
        <v>42</v>
      </c>
      <c r="E874" s="15">
        <v>681</v>
      </c>
      <c r="F874" s="15">
        <v>691</v>
      </c>
      <c r="G874" s="16">
        <v>1372</v>
      </c>
      <c r="H874" s="15">
        <v>0</v>
      </c>
      <c r="I874" s="18">
        <v>0</v>
      </c>
      <c r="J874" s="18">
        <v>0</v>
      </c>
      <c r="K874" s="19">
        <v>12</v>
      </c>
    </row>
    <row r="875" spans="1:11" ht="12.75">
      <c r="A875" s="13">
        <v>13</v>
      </c>
      <c r="B875" s="13">
        <v>20</v>
      </c>
      <c r="C875" s="14" t="s">
        <v>56</v>
      </c>
      <c r="D875" s="14" t="s">
        <v>42</v>
      </c>
      <c r="E875" s="15">
        <v>738</v>
      </c>
      <c r="F875" s="15">
        <v>550</v>
      </c>
      <c r="G875" s="16">
        <v>1288</v>
      </c>
      <c r="H875" s="17">
        <v>0</v>
      </c>
      <c r="I875" s="13">
        <v>0</v>
      </c>
      <c r="J875" s="13">
        <v>0</v>
      </c>
      <c r="K875" s="19">
        <v>13</v>
      </c>
    </row>
    <row r="876" spans="1:11" ht="12.75">
      <c r="A876" s="13">
        <v>17</v>
      </c>
      <c r="B876" s="13">
        <v>20</v>
      </c>
      <c r="C876" s="14" t="s">
        <v>56</v>
      </c>
      <c r="D876" s="14" t="s">
        <v>42</v>
      </c>
      <c r="E876" s="15">
        <v>579</v>
      </c>
      <c r="F876" s="15">
        <v>703</v>
      </c>
      <c r="G876" s="16">
        <v>1282</v>
      </c>
      <c r="H876" s="17">
        <v>0</v>
      </c>
      <c r="I876" s="13">
        <v>0</v>
      </c>
      <c r="J876" s="13">
        <v>2</v>
      </c>
      <c r="K876" s="19">
        <v>14</v>
      </c>
    </row>
    <row r="877" spans="1:11" ht="12.75">
      <c r="A877" s="13">
        <v>25</v>
      </c>
      <c r="B877" s="13">
        <v>20</v>
      </c>
      <c r="C877" s="14" t="s">
        <v>56</v>
      </c>
      <c r="D877" s="14" t="s">
        <v>42</v>
      </c>
      <c r="E877" s="15">
        <v>217</v>
      </c>
      <c r="F877" s="15">
        <v>342</v>
      </c>
      <c r="G877" s="16">
        <v>559</v>
      </c>
      <c r="H877" s="15">
        <v>0</v>
      </c>
      <c r="I877" s="18">
        <v>0</v>
      </c>
      <c r="J877" s="18">
        <v>4</v>
      </c>
      <c r="K877" s="19">
        <v>15</v>
      </c>
    </row>
    <row r="878" spans="1:11" ht="12.75">
      <c r="A878" s="56"/>
      <c r="B878" s="57"/>
      <c r="C878" s="14" t="s">
        <v>56</v>
      </c>
      <c r="D878" s="14" t="s">
        <v>42</v>
      </c>
      <c r="E878" s="58"/>
      <c r="F878" s="58"/>
      <c r="G878" s="59">
        <v>0</v>
      </c>
      <c r="H878" s="57"/>
      <c r="I878" s="57"/>
      <c r="J878" s="57">
        <v>0</v>
      </c>
      <c r="K878" s="60">
        <v>16</v>
      </c>
    </row>
    <row r="879" spans="1:11" ht="12.75">
      <c r="A879" s="13">
        <v>11</v>
      </c>
      <c r="B879" s="13">
        <v>20</v>
      </c>
      <c r="C879" s="14" t="s">
        <v>56</v>
      </c>
      <c r="D879" s="14" t="s">
        <v>42</v>
      </c>
      <c r="E879" s="15">
        <v>719</v>
      </c>
      <c r="F879" s="15">
        <v>629</v>
      </c>
      <c r="G879" s="16">
        <v>1348</v>
      </c>
      <c r="H879" s="17">
        <v>0</v>
      </c>
      <c r="I879" s="13">
        <v>0</v>
      </c>
      <c r="J879" s="13">
        <v>8</v>
      </c>
      <c r="K879" s="19">
        <v>17</v>
      </c>
    </row>
    <row r="880" spans="1:11" ht="12.75">
      <c r="A880" s="13">
        <v>24</v>
      </c>
      <c r="B880" s="13">
        <v>20</v>
      </c>
      <c r="C880" s="14" t="s">
        <v>56</v>
      </c>
      <c r="D880" s="14" t="s">
        <v>42</v>
      </c>
      <c r="E880" s="15">
        <v>212</v>
      </c>
      <c r="F880" s="15">
        <v>488</v>
      </c>
      <c r="G880" s="16">
        <v>700</v>
      </c>
      <c r="H880" s="17">
        <v>0</v>
      </c>
      <c r="I880" s="13">
        <v>0</v>
      </c>
      <c r="J880" s="13">
        <v>6</v>
      </c>
      <c r="K880" s="19">
        <v>18</v>
      </c>
    </row>
    <row r="881" spans="1:11" ht="12.75">
      <c r="A881" s="13">
        <v>7</v>
      </c>
      <c r="B881" s="13">
        <v>20</v>
      </c>
      <c r="C881" s="14" t="s">
        <v>56</v>
      </c>
      <c r="D881" s="14" t="s">
        <v>42</v>
      </c>
      <c r="E881" s="15">
        <v>730</v>
      </c>
      <c r="F881" s="15">
        <v>960</v>
      </c>
      <c r="G881" s="16">
        <v>1690</v>
      </c>
      <c r="H881" s="17">
        <v>51</v>
      </c>
      <c r="I881" s="13">
        <v>0</v>
      </c>
      <c r="J881" s="13">
        <v>2</v>
      </c>
      <c r="K881" s="19">
        <v>19</v>
      </c>
    </row>
    <row r="882" spans="1:11" ht="12.75">
      <c r="A882" s="13">
        <v>19</v>
      </c>
      <c r="B882" s="13">
        <v>20</v>
      </c>
      <c r="C882" s="14" t="s">
        <v>56</v>
      </c>
      <c r="D882" s="14" t="s">
        <v>42</v>
      </c>
      <c r="E882" s="15">
        <v>658</v>
      </c>
      <c r="F882" s="15">
        <v>624</v>
      </c>
      <c r="G882" s="16">
        <v>1282</v>
      </c>
      <c r="H882" s="17">
        <v>0</v>
      </c>
      <c r="I882" s="13">
        <v>0</v>
      </c>
      <c r="J882" s="13">
        <v>4</v>
      </c>
      <c r="K882" s="19">
        <v>20</v>
      </c>
    </row>
    <row r="883" spans="1:11" ht="12.75">
      <c r="A883" s="13">
        <v>22</v>
      </c>
      <c r="B883" s="13">
        <v>20</v>
      </c>
      <c r="C883" s="14" t="s">
        <v>56</v>
      </c>
      <c r="D883" s="14" t="s">
        <v>42</v>
      </c>
      <c r="E883" s="15">
        <v>682</v>
      </c>
      <c r="F883" s="15">
        <v>366</v>
      </c>
      <c r="G883" s="16">
        <v>1048</v>
      </c>
      <c r="H883" s="17">
        <v>0</v>
      </c>
      <c r="I883" s="13">
        <v>0</v>
      </c>
      <c r="J883" s="13">
        <v>2</v>
      </c>
      <c r="K883" s="19">
        <v>21</v>
      </c>
    </row>
    <row r="884" spans="1:11" ht="12.75">
      <c r="A884" s="13">
        <v>20</v>
      </c>
      <c r="B884" s="13">
        <v>20</v>
      </c>
      <c r="C884" s="14" t="s">
        <v>56</v>
      </c>
      <c r="D884" s="14" t="s">
        <v>42</v>
      </c>
      <c r="E884" s="15">
        <v>710</v>
      </c>
      <c r="F884" s="15">
        <v>332</v>
      </c>
      <c r="G884" s="16">
        <v>1042</v>
      </c>
      <c r="H884" s="17">
        <v>0</v>
      </c>
      <c r="I884" s="13">
        <v>0</v>
      </c>
      <c r="J884" s="13">
        <v>6</v>
      </c>
      <c r="K884" s="19">
        <v>22</v>
      </c>
    </row>
    <row r="885" spans="1:11" ht="12.75">
      <c r="A885" s="13">
        <v>21</v>
      </c>
      <c r="B885" s="13">
        <v>20</v>
      </c>
      <c r="C885" s="14" t="s">
        <v>56</v>
      </c>
      <c r="D885" s="14" t="s">
        <v>42</v>
      </c>
      <c r="E885" s="15">
        <v>488</v>
      </c>
      <c r="F885" s="15">
        <v>680</v>
      </c>
      <c r="G885" s="16">
        <v>1168</v>
      </c>
      <c r="H885" s="15">
        <v>0</v>
      </c>
      <c r="I885" s="18">
        <v>0</v>
      </c>
      <c r="J885" s="18">
        <v>2</v>
      </c>
      <c r="K885" s="19">
        <v>23</v>
      </c>
    </row>
    <row r="886" spans="1:11" ht="12.75">
      <c r="A886" s="13">
        <v>17</v>
      </c>
      <c r="B886" s="13">
        <v>20</v>
      </c>
      <c r="C886" s="14" t="s">
        <v>56</v>
      </c>
      <c r="D886" s="14" t="s">
        <v>42</v>
      </c>
      <c r="E886" s="15">
        <v>562</v>
      </c>
      <c r="F886" s="15">
        <v>735</v>
      </c>
      <c r="G886" s="16">
        <v>1297</v>
      </c>
      <c r="H886" s="17">
        <v>0</v>
      </c>
      <c r="I886" s="13">
        <v>0</v>
      </c>
      <c r="J886" s="13">
        <v>0</v>
      </c>
      <c r="K886" s="19">
        <v>24</v>
      </c>
    </row>
    <row r="887" spans="1:11" ht="12.75">
      <c r="A887" s="13">
        <v>24</v>
      </c>
      <c r="B887" s="13">
        <v>20</v>
      </c>
      <c r="C887" s="14" t="s">
        <v>56</v>
      </c>
      <c r="D887" s="14" t="s">
        <v>42</v>
      </c>
      <c r="E887" s="15">
        <v>583</v>
      </c>
      <c r="F887" s="15">
        <v>491</v>
      </c>
      <c r="G887" s="16">
        <v>1074</v>
      </c>
      <c r="H887" s="17">
        <v>0</v>
      </c>
      <c r="I887" s="13">
        <v>0</v>
      </c>
      <c r="J887" s="13">
        <v>2</v>
      </c>
      <c r="K887" s="19">
        <v>25</v>
      </c>
    </row>
    <row r="888" spans="1:11" ht="12.75">
      <c r="A888" s="56"/>
      <c r="B888" s="61"/>
      <c r="C888" s="14" t="s">
        <v>56</v>
      </c>
      <c r="D888" s="14" t="s">
        <v>42</v>
      </c>
      <c r="E888" s="61"/>
      <c r="F888" s="61"/>
      <c r="G888" s="62">
        <v>0</v>
      </c>
      <c r="H888" s="61"/>
      <c r="I888" s="61"/>
      <c r="J888" s="61">
        <v>0</v>
      </c>
      <c r="K888" s="63">
        <v>26</v>
      </c>
    </row>
    <row r="889" spans="1:11" s="25" customFormat="1" ht="12.75">
      <c r="A889" s="13">
        <v>21</v>
      </c>
      <c r="B889" s="13">
        <v>20</v>
      </c>
      <c r="C889" s="14" t="s">
        <v>56</v>
      </c>
      <c r="D889" s="14" t="s">
        <v>42</v>
      </c>
      <c r="E889" s="15">
        <v>596</v>
      </c>
      <c r="F889" s="15">
        <v>501</v>
      </c>
      <c r="G889" s="16">
        <v>1097</v>
      </c>
      <c r="H889" s="17">
        <v>0</v>
      </c>
      <c r="I889" s="13">
        <v>0</v>
      </c>
      <c r="J889" s="13">
        <v>0</v>
      </c>
      <c r="K889" s="19">
        <v>27</v>
      </c>
    </row>
    <row r="890" spans="1:11" s="25" customFormat="1" ht="12.75">
      <c r="A890" s="13">
        <v>16</v>
      </c>
      <c r="B890" s="13">
        <v>20</v>
      </c>
      <c r="C890" s="14" t="s">
        <v>56</v>
      </c>
      <c r="D890" s="14" t="s">
        <v>42</v>
      </c>
      <c r="E890" s="15">
        <v>650</v>
      </c>
      <c r="F890" s="15">
        <v>657</v>
      </c>
      <c r="G890" s="16">
        <f>SUM(E890:F890)</f>
        <v>1307</v>
      </c>
      <c r="H890" s="15">
        <v>0</v>
      </c>
      <c r="I890" s="18">
        <v>0</v>
      </c>
      <c r="J890" s="18">
        <v>4</v>
      </c>
      <c r="K890" s="19">
        <v>28</v>
      </c>
    </row>
    <row r="891" spans="1:11" s="25" customFormat="1" ht="12.75">
      <c r="A891" s="13">
        <v>9</v>
      </c>
      <c r="B891" s="13">
        <v>20</v>
      </c>
      <c r="C891" s="14" t="s">
        <v>56</v>
      </c>
      <c r="D891" s="14" t="s">
        <v>42</v>
      </c>
      <c r="E891" s="15">
        <v>730</v>
      </c>
      <c r="F891" s="15">
        <v>785</v>
      </c>
      <c r="G891" s="16">
        <f>SUM(E891:F891)</f>
        <v>1515</v>
      </c>
      <c r="H891" s="17">
        <v>0</v>
      </c>
      <c r="I891" s="13">
        <v>0</v>
      </c>
      <c r="J891" s="13">
        <v>2</v>
      </c>
      <c r="K891" s="19">
        <v>29</v>
      </c>
    </row>
    <row r="892" spans="1:11" s="25" customFormat="1" ht="12.75">
      <c r="A892" s="13">
        <v>10</v>
      </c>
      <c r="B892" s="13">
        <v>20</v>
      </c>
      <c r="C892" s="14" t="s">
        <v>56</v>
      </c>
      <c r="D892" s="14" t="s">
        <v>42</v>
      </c>
      <c r="E892" s="15">
        <v>589</v>
      </c>
      <c r="F892" s="15">
        <v>852</v>
      </c>
      <c r="G892" s="16">
        <v>1441</v>
      </c>
      <c r="H892" s="17">
        <v>0</v>
      </c>
      <c r="I892" s="18">
        <v>0</v>
      </c>
      <c r="J892" s="18">
        <v>4</v>
      </c>
      <c r="K892" s="19">
        <v>30</v>
      </c>
    </row>
    <row r="893" spans="2:10" ht="15.75">
      <c r="B893" s="3"/>
      <c r="D893" s="26" t="s">
        <v>13</v>
      </c>
      <c r="E893" s="27">
        <v>27</v>
      </c>
      <c r="F893" s="28"/>
      <c r="G893" s="29">
        <f>SUM(G863:G892)</f>
        <v>30546</v>
      </c>
      <c r="H893" s="30">
        <f>SUM(H863:H892)</f>
        <v>51</v>
      </c>
      <c r="I893" s="30">
        <f>SUM(I863:I892)</f>
        <v>0</v>
      </c>
      <c r="J893" s="30">
        <f>SUM(J863:J892)</f>
        <v>100</v>
      </c>
    </row>
    <row r="894" spans="7:10" ht="12.75">
      <c r="G894" s="4" t="s">
        <v>14</v>
      </c>
      <c r="H894" s="3" t="s">
        <v>9</v>
      </c>
      <c r="I894" s="3" t="s">
        <v>10</v>
      </c>
      <c r="J894" s="3" t="s">
        <v>11</v>
      </c>
    </row>
    <row r="895" spans="2:11" ht="12.75">
      <c r="B895"/>
      <c r="C895"/>
      <c r="D895" s="31" t="s">
        <v>15</v>
      </c>
      <c r="E895" s="32">
        <v>170</v>
      </c>
      <c r="F895" s="1"/>
      <c r="G895" s="33"/>
      <c r="H895" s="313" t="s">
        <v>16</v>
      </c>
      <c r="I895" s="313"/>
      <c r="J895" s="313"/>
      <c r="K895" s="35">
        <f>J893/27</f>
        <v>3.7037037037037037</v>
      </c>
    </row>
    <row r="896" spans="2:11" ht="12.75">
      <c r="B896"/>
      <c r="C896" s="36" t="s">
        <v>17</v>
      </c>
      <c r="D896"/>
      <c r="E896" s="1"/>
      <c r="F896" s="1"/>
      <c r="G896" s="4" t="s">
        <v>18</v>
      </c>
      <c r="H896" s="1"/>
      <c r="I896" s="1"/>
      <c r="J896" s="1"/>
      <c r="K896" s="28"/>
    </row>
    <row r="897" spans="2:11" ht="15.75">
      <c r="B897" s="32">
        <v>0</v>
      </c>
      <c r="C897" s="37" t="s">
        <v>19</v>
      </c>
      <c r="D897" s="31" t="s">
        <v>20</v>
      </c>
      <c r="E897" s="38">
        <f>B904</f>
        <v>1</v>
      </c>
      <c r="F897" s="1"/>
      <c r="G897" s="39">
        <f>G893/27</f>
        <v>1131.3333333333333</v>
      </c>
      <c r="H897" s="1"/>
      <c r="I897" s="1"/>
      <c r="J897" s="1"/>
      <c r="K897" s="28"/>
    </row>
    <row r="898" spans="2:11" ht="15">
      <c r="B898" s="32">
        <v>0</v>
      </c>
      <c r="C898" s="37" t="s">
        <v>21</v>
      </c>
      <c r="D898" s="4" t="s">
        <v>22</v>
      </c>
      <c r="E898" s="40">
        <v>1690</v>
      </c>
      <c r="F898" s="1" t="s">
        <v>14</v>
      </c>
      <c r="G898" s="33"/>
      <c r="H898" s="1"/>
      <c r="I898" s="1"/>
      <c r="J898" s="1"/>
      <c r="K898" s="28"/>
    </row>
    <row r="899" spans="2:11" ht="18">
      <c r="B899" s="32">
        <v>0</v>
      </c>
      <c r="C899" s="37" t="s">
        <v>23</v>
      </c>
      <c r="D899" s="4" t="s">
        <v>24</v>
      </c>
      <c r="E899" s="41">
        <v>559</v>
      </c>
      <c r="F899" s="34" t="s">
        <v>25</v>
      </c>
      <c r="G899" s="42"/>
      <c r="H899" s="43"/>
      <c r="I899" s="43"/>
      <c r="J899" s="43"/>
      <c r="K899" s="28"/>
    </row>
    <row r="900" spans="2:11" ht="12.75">
      <c r="B900" s="32">
        <v>0</v>
      </c>
      <c r="C900" s="37" t="s">
        <v>26</v>
      </c>
      <c r="D900"/>
      <c r="E900" s="1"/>
      <c r="F900" s="1"/>
      <c r="G900" s="33"/>
      <c r="H900" s="1"/>
      <c r="I900" s="1"/>
      <c r="J900" s="1"/>
      <c r="K900" s="28"/>
    </row>
    <row r="901" spans="2:3" ht="12.75">
      <c r="B901" s="32">
        <v>0</v>
      </c>
      <c r="C901" s="37" t="s">
        <v>27</v>
      </c>
    </row>
    <row r="902" spans="2:3" ht="12.75">
      <c r="B902" s="32">
        <v>0</v>
      </c>
      <c r="C902" s="37" t="s">
        <v>28</v>
      </c>
    </row>
    <row r="903" spans="2:3" ht="12.75">
      <c r="B903" s="32">
        <v>1</v>
      </c>
      <c r="C903" s="37" t="s">
        <v>33</v>
      </c>
    </row>
    <row r="904" ht="15.75">
      <c r="B904" s="38">
        <f>SUM(B897:B903)</f>
        <v>1</v>
      </c>
    </row>
    <row r="907" spans="1:11" ht="26.25">
      <c r="A907" s="54">
        <v>21</v>
      </c>
      <c r="B907" s="7"/>
      <c r="C907" s="311" t="s">
        <v>57</v>
      </c>
      <c r="D907" s="311"/>
      <c r="E907" s="312" t="s">
        <v>1</v>
      </c>
      <c r="F907" s="312"/>
      <c r="G907" s="312"/>
      <c r="H907" s="312"/>
      <c r="I907" s="312"/>
      <c r="J907" s="312"/>
      <c r="K907" s="312"/>
    </row>
    <row r="908" spans="1:11" ht="12.75">
      <c r="A908" s="8" t="s">
        <v>2</v>
      </c>
      <c r="B908" s="9" t="s">
        <v>3</v>
      </c>
      <c r="C908" s="10" t="s">
        <v>4</v>
      </c>
      <c r="D908" s="10" t="s">
        <v>5</v>
      </c>
      <c r="E908" s="9" t="s">
        <v>6</v>
      </c>
      <c r="F908" s="9" t="s">
        <v>7</v>
      </c>
      <c r="G908" s="11" t="s">
        <v>8</v>
      </c>
      <c r="H908" s="9" t="s">
        <v>9</v>
      </c>
      <c r="I908" s="9" t="s">
        <v>10</v>
      </c>
      <c r="J908" s="9" t="s">
        <v>11</v>
      </c>
      <c r="K908" s="51" t="s">
        <v>12</v>
      </c>
    </row>
    <row r="909" spans="1:11" ht="12.75">
      <c r="A909" s="13"/>
      <c r="B909" s="13"/>
      <c r="C909" s="14" t="s">
        <v>57</v>
      </c>
      <c r="D909" s="14" t="s">
        <v>1</v>
      </c>
      <c r="E909" s="15"/>
      <c r="F909" s="15"/>
      <c r="G909" s="16">
        <v>0</v>
      </c>
      <c r="H909" s="17"/>
      <c r="I909" s="13"/>
      <c r="J909" s="13">
        <v>0</v>
      </c>
      <c r="K909" s="19">
        <v>1</v>
      </c>
    </row>
    <row r="910" spans="1:11" ht="12.75">
      <c r="A910" s="13"/>
      <c r="B910" s="13"/>
      <c r="C910" s="14" t="s">
        <v>57</v>
      </c>
      <c r="D910" s="14" t="s">
        <v>1</v>
      </c>
      <c r="E910" s="15"/>
      <c r="F910" s="15"/>
      <c r="G910" s="16">
        <v>0</v>
      </c>
      <c r="H910" s="17"/>
      <c r="I910" s="13"/>
      <c r="J910" s="13">
        <v>0</v>
      </c>
      <c r="K910" s="19">
        <v>2</v>
      </c>
    </row>
    <row r="911" spans="1:11" ht="12.75">
      <c r="A911" s="13">
        <v>9</v>
      </c>
      <c r="B911" s="13">
        <v>20</v>
      </c>
      <c r="C911" s="14" t="s">
        <v>57</v>
      </c>
      <c r="D911" s="14" t="s">
        <v>1</v>
      </c>
      <c r="E911" s="15">
        <v>843</v>
      </c>
      <c r="F911" s="15">
        <v>649</v>
      </c>
      <c r="G911" s="16">
        <v>1492</v>
      </c>
      <c r="H911" s="17">
        <v>0</v>
      </c>
      <c r="I911" s="13">
        <v>0</v>
      </c>
      <c r="J911" s="13">
        <v>2</v>
      </c>
      <c r="K911" s="19">
        <v>3</v>
      </c>
    </row>
    <row r="912" spans="1:11" ht="12.75">
      <c r="A912" s="13">
        <v>5</v>
      </c>
      <c r="B912" s="13">
        <v>20</v>
      </c>
      <c r="C912" s="14" t="s">
        <v>57</v>
      </c>
      <c r="D912" s="14" t="s">
        <v>1</v>
      </c>
      <c r="E912" s="15">
        <v>1065</v>
      </c>
      <c r="F912" s="15">
        <v>623</v>
      </c>
      <c r="G912" s="16">
        <v>1688</v>
      </c>
      <c r="H912" s="17">
        <v>60</v>
      </c>
      <c r="I912" s="13">
        <v>14</v>
      </c>
      <c r="J912" s="13">
        <v>2</v>
      </c>
      <c r="K912" s="19">
        <v>4</v>
      </c>
    </row>
    <row r="913" spans="1:11" ht="12.75">
      <c r="A913" s="20">
        <v>18</v>
      </c>
      <c r="B913" s="20">
        <v>20</v>
      </c>
      <c r="C913" s="21" t="s">
        <v>57</v>
      </c>
      <c r="D913" s="21" t="s">
        <v>1</v>
      </c>
      <c r="E913" s="22">
        <v>611</v>
      </c>
      <c r="F913" s="22">
        <v>442</v>
      </c>
      <c r="G913" s="23">
        <v>1053</v>
      </c>
      <c r="H913" s="20">
        <v>0</v>
      </c>
      <c r="I913" s="20">
        <v>0</v>
      </c>
      <c r="J913" s="20">
        <v>4</v>
      </c>
      <c r="K913" s="24">
        <v>5</v>
      </c>
    </row>
    <row r="914" spans="1:11" ht="12.75">
      <c r="A914" s="13">
        <v>15</v>
      </c>
      <c r="B914" s="13">
        <v>20</v>
      </c>
      <c r="C914" s="14" t="s">
        <v>57</v>
      </c>
      <c r="D914" s="14" t="s">
        <v>1</v>
      </c>
      <c r="E914" s="15">
        <v>593</v>
      </c>
      <c r="F914" s="15">
        <v>680</v>
      </c>
      <c r="G914" s="16">
        <v>1273</v>
      </c>
      <c r="H914" s="17">
        <v>0</v>
      </c>
      <c r="I914" s="13">
        <v>0</v>
      </c>
      <c r="J914" s="13">
        <v>2</v>
      </c>
      <c r="K914" s="19">
        <v>6</v>
      </c>
    </row>
    <row r="915" spans="1:11" ht="12.75">
      <c r="A915" s="13">
        <v>20</v>
      </c>
      <c r="B915" s="13">
        <v>20</v>
      </c>
      <c r="C915" s="14" t="s">
        <v>57</v>
      </c>
      <c r="D915" s="14" t="s">
        <v>1</v>
      </c>
      <c r="E915" s="15">
        <v>567</v>
      </c>
      <c r="F915" s="15">
        <v>326</v>
      </c>
      <c r="G915" s="16">
        <v>893</v>
      </c>
      <c r="H915" s="17">
        <v>0</v>
      </c>
      <c r="I915" s="13">
        <v>0</v>
      </c>
      <c r="J915" s="13">
        <v>6</v>
      </c>
      <c r="K915" s="19">
        <v>7</v>
      </c>
    </row>
    <row r="916" spans="1:11" ht="12.75">
      <c r="A916" s="13">
        <v>8</v>
      </c>
      <c r="B916" s="13">
        <v>20</v>
      </c>
      <c r="C916" s="14" t="s">
        <v>57</v>
      </c>
      <c r="D916" s="14" t="s">
        <v>1</v>
      </c>
      <c r="E916" s="15">
        <v>566</v>
      </c>
      <c r="F916" s="15">
        <v>1103</v>
      </c>
      <c r="G916" s="16">
        <v>1669</v>
      </c>
      <c r="H916" s="17">
        <v>0</v>
      </c>
      <c r="I916" s="13">
        <v>10</v>
      </c>
      <c r="J916" s="13">
        <v>2</v>
      </c>
      <c r="K916" s="19">
        <v>8</v>
      </c>
    </row>
    <row r="917" spans="1:11" ht="12.75">
      <c r="A917" s="13">
        <v>9</v>
      </c>
      <c r="B917" s="13">
        <v>20</v>
      </c>
      <c r="C917" s="14" t="s">
        <v>57</v>
      </c>
      <c r="D917" s="14" t="s">
        <v>1</v>
      </c>
      <c r="E917" s="15">
        <v>946</v>
      </c>
      <c r="F917" s="15">
        <v>604</v>
      </c>
      <c r="G917" s="16">
        <v>1550</v>
      </c>
      <c r="H917" s="17">
        <v>0</v>
      </c>
      <c r="I917" s="13">
        <v>0</v>
      </c>
      <c r="J917" s="13">
        <v>4</v>
      </c>
      <c r="K917" s="19">
        <v>9</v>
      </c>
    </row>
    <row r="918" spans="1:11" ht="12.75">
      <c r="A918" s="13">
        <v>27</v>
      </c>
      <c r="B918" s="13">
        <v>20</v>
      </c>
      <c r="C918" s="14" t="s">
        <v>57</v>
      </c>
      <c r="D918" s="14" t="s">
        <v>1</v>
      </c>
      <c r="E918" s="15">
        <v>549</v>
      </c>
      <c r="F918" s="15">
        <v>108</v>
      </c>
      <c r="G918" s="16">
        <v>657</v>
      </c>
      <c r="H918" s="17">
        <v>0</v>
      </c>
      <c r="I918" s="13">
        <v>0</v>
      </c>
      <c r="J918" s="13">
        <v>10</v>
      </c>
      <c r="K918" s="19">
        <v>10</v>
      </c>
    </row>
    <row r="919" spans="1:11" ht="12.75">
      <c r="A919" s="13">
        <v>23</v>
      </c>
      <c r="B919" s="13">
        <v>20</v>
      </c>
      <c r="C919" s="14" t="s">
        <v>57</v>
      </c>
      <c r="D919" s="14" t="s">
        <v>1</v>
      </c>
      <c r="E919" s="15">
        <v>488</v>
      </c>
      <c r="F919" s="15">
        <v>348</v>
      </c>
      <c r="G919" s="16">
        <v>836</v>
      </c>
      <c r="H919" s="17">
        <v>0</v>
      </c>
      <c r="I919" s="13">
        <v>0</v>
      </c>
      <c r="J919" s="13">
        <v>12</v>
      </c>
      <c r="K919" s="19">
        <v>11</v>
      </c>
    </row>
    <row r="920" spans="1:11" ht="12.75">
      <c r="A920" s="13">
        <v>24</v>
      </c>
      <c r="B920" s="13">
        <v>20</v>
      </c>
      <c r="C920" s="14" t="s">
        <v>57</v>
      </c>
      <c r="D920" s="14" t="s">
        <v>1</v>
      </c>
      <c r="E920" s="15">
        <v>577</v>
      </c>
      <c r="F920" s="15">
        <v>324</v>
      </c>
      <c r="G920" s="16">
        <v>901</v>
      </c>
      <c r="H920" s="17">
        <v>0</v>
      </c>
      <c r="I920" s="13">
        <v>0</v>
      </c>
      <c r="J920" s="13">
        <v>4</v>
      </c>
      <c r="K920" s="19">
        <v>12</v>
      </c>
    </row>
    <row r="921" spans="1:11" ht="12.75">
      <c r="A921" s="13">
        <v>3</v>
      </c>
      <c r="B921" s="13">
        <v>20</v>
      </c>
      <c r="C921" s="14" t="s">
        <v>57</v>
      </c>
      <c r="D921" s="14" t="s">
        <v>1</v>
      </c>
      <c r="E921" s="15">
        <v>987</v>
      </c>
      <c r="F921" s="15">
        <v>694</v>
      </c>
      <c r="G921" s="16">
        <v>1681</v>
      </c>
      <c r="H921" s="17">
        <v>70</v>
      </c>
      <c r="I921" s="13">
        <v>0</v>
      </c>
      <c r="J921" s="13">
        <v>2</v>
      </c>
      <c r="K921" s="19">
        <v>13</v>
      </c>
    </row>
    <row r="922" spans="1:11" ht="12.75">
      <c r="A922" s="13">
        <v>25</v>
      </c>
      <c r="B922" s="13">
        <v>20</v>
      </c>
      <c r="C922" s="14" t="s">
        <v>57</v>
      </c>
      <c r="D922" s="14" t="s">
        <v>1</v>
      </c>
      <c r="E922" s="15">
        <v>304</v>
      </c>
      <c r="F922" s="15">
        <v>179</v>
      </c>
      <c r="G922" s="16">
        <v>483</v>
      </c>
      <c r="H922" s="17">
        <v>0</v>
      </c>
      <c r="I922" s="13">
        <v>0</v>
      </c>
      <c r="J922" s="13">
        <v>4</v>
      </c>
      <c r="K922" s="19">
        <v>14</v>
      </c>
    </row>
    <row r="923" spans="1:11" ht="12.75">
      <c r="A923" s="13">
        <v>18</v>
      </c>
      <c r="B923" s="13">
        <v>20</v>
      </c>
      <c r="C923" s="14" t="s">
        <v>57</v>
      </c>
      <c r="D923" s="14" t="s">
        <v>1</v>
      </c>
      <c r="E923" s="15">
        <v>666</v>
      </c>
      <c r="F923" s="15">
        <v>526</v>
      </c>
      <c r="G923" s="16">
        <v>1192</v>
      </c>
      <c r="H923" s="17">
        <v>0</v>
      </c>
      <c r="I923" s="13">
        <v>0</v>
      </c>
      <c r="J923" s="13">
        <v>2</v>
      </c>
      <c r="K923" s="19">
        <v>15</v>
      </c>
    </row>
    <row r="924" spans="1:11" ht="12.75">
      <c r="A924" s="13">
        <v>5</v>
      </c>
      <c r="B924" s="13">
        <v>20</v>
      </c>
      <c r="C924" s="14" t="s">
        <v>57</v>
      </c>
      <c r="D924" s="14" t="s">
        <v>1</v>
      </c>
      <c r="E924" s="15">
        <v>812</v>
      </c>
      <c r="F924" s="15">
        <v>967</v>
      </c>
      <c r="G924" s="16">
        <v>1779</v>
      </c>
      <c r="H924" s="17">
        <v>50</v>
      </c>
      <c r="I924" s="13">
        <v>0</v>
      </c>
      <c r="J924" s="13">
        <v>4</v>
      </c>
      <c r="K924" s="19">
        <v>16</v>
      </c>
    </row>
    <row r="925" spans="1:11" ht="12.75">
      <c r="A925" s="13">
        <v>17</v>
      </c>
      <c r="B925" s="13">
        <v>20</v>
      </c>
      <c r="C925" s="14" t="s">
        <v>57</v>
      </c>
      <c r="D925" s="14" t="s">
        <v>1</v>
      </c>
      <c r="E925" s="15">
        <v>169</v>
      </c>
      <c r="F925" s="15">
        <v>1039</v>
      </c>
      <c r="G925" s="16">
        <v>1208</v>
      </c>
      <c r="H925" s="17">
        <v>0</v>
      </c>
      <c r="I925" s="13">
        <v>9</v>
      </c>
      <c r="J925" s="13">
        <v>6</v>
      </c>
      <c r="K925" s="19">
        <v>17</v>
      </c>
    </row>
    <row r="926" spans="1:11" ht="12.75">
      <c r="A926" s="13">
        <v>18</v>
      </c>
      <c r="B926" s="13">
        <v>20</v>
      </c>
      <c r="C926" s="14" t="s">
        <v>57</v>
      </c>
      <c r="D926" s="14" t="s">
        <v>1</v>
      </c>
      <c r="E926" s="15">
        <v>268</v>
      </c>
      <c r="F926" s="15">
        <v>824</v>
      </c>
      <c r="G926" s="16">
        <v>1092</v>
      </c>
      <c r="H926" s="17">
        <v>0</v>
      </c>
      <c r="I926" s="13">
        <v>0</v>
      </c>
      <c r="J926" s="13">
        <v>6</v>
      </c>
      <c r="K926" s="19">
        <v>18</v>
      </c>
    </row>
    <row r="927" spans="1:11" ht="12.75">
      <c r="A927" s="13">
        <v>18</v>
      </c>
      <c r="B927" s="13">
        <v>20</v>
      </c>
      <c r="C927" s="14" t="s">
        <v>57</v>
      </c>
      <c r="D927" s="14" t="s">
        <v>1</v>
      </c>
      <c r="E927" s="15">
        <v>712</v>
      </c>
      <c r="F927" s="15">
        <v>537</v>
      </c>
      <c r="G927" s="16">
        <v>1249</v>
      </c>
      <c r="H927" s="17">
        <v>0</v>
      </c>
      <c r="I927" s="13">
        <v>0</v>
      </c>
      <c r="J927" s="13">
        <v>8</v>
      </c>
      <c r="K927" s="19">
        <v>19</v>
      </c>
    </row>
    <row r="928" spans="1:11" ht="12.75">
      <c r="A928" s="13">
        <v>26</v>
      </c>
      <c r="B928" s="13">
        <v>20</v>
      </c>
      <c r="C928" s="14" t="s">
        <v>57</v>
      </c>
      <c r="D928" s="14" t="s">
        <v>1</v>
      </c>
      <c r="E928" s="15">
        <v>230</v>
      </c>
      <c r="F928" s="15">
        <v>681</v>
      </c>
      <c r="G928" s="16">
        <v>911</v>
      </c>
      <c r="H928" s="17">
        <v>0</v>
      </c>
      <c r="I928" s="13">
        <v>0</v>
      </c>
      <c r="J928" s="13">
        <v>14</v>
      </c>
      <c r="K928" s="19">
        <v>20</v>
      </c>
    </row>
    <row r="929" spans="1:11" ht="12.75">
      <c r="A929" s="64"/>
      <c r="B929" s="57"/>
      <c r="C929" s="14" t="s">
        <v>57</v>
      </c>
      <c r="D929" s="14" t="s">
        <v>1</v>
      </c>
      <c r="E929" s="57"/>
      <c r="F929" s="57"/>
      <c r="G929" s="65">
        <v>0</v>
      </c>
      <c r="H929" s="57"/>
      <c r="I929" s="57"/>
      <c r="J929" s="57">
        <v>0</v>
      </c>
      <c r="K929" s="60">
        <v>20</v>
      </c>
    </row>
    <row r="930" spans="1:11" ht="12.75">
      <c r="A930" s="13">
        <v>26</v>
      </c>
      <c r="B930" s="13">
        <v>20</v>
      </c>
      <c r="C930" s="14" t="s">
        <v>57</v>
      </c>
      <c r="D930" s="14" t="s">
        <v>1</v>
      </c>
      <c r="E930" s="15">
        <v>618</v>
      </c>
      <c r="F930" s="15">
        <v>208</v>
      </c>
      <c r="G930" s="16">
        <v>826</v>
      </c>
      <c r="H930" s="17">
        <v>0</v>
      </c>
      <c r="I930" s="13">
        <v>0</v>
      </c>
      <c r="J930" s="13">
        <v>8</v>
      </c>
      <c r="K930" s="19">
        <v>21</v>
      </c>
    </row>
    <row r="931" spans="1:11" ht="12.75">
      <c r="A931" s="13">
        <v>19</v>
      </c>
      <c r="B931" s="13">
        <v>20</v>
      </c>
      <c r="C931" s="14" t="s">
        <v>57</v>
      </c>
      <c r="D931" s="14" t="s">
        <v>1</v>
      </c>
      <c r="E931" s="15">
        <v>770</v>
      </c>
      <c r="F931" s="15">
        <v>364</v>
      </c>
      <c r="G931" s="16">
        <v>1134</v>
      </c>
      <c r="H931" s="17">
        <v>0</v>
      </c>
      <c r="I931" s="13">
        <v>0</v>
      </c>
      <c r="J931" s="13">
        <v>4</v>
      </c>
      <c r="K931" s="19">
        <v>22</v>
      </c>
    </row>
    <row r="932" spans="1:11" ht="12.75">
      <c r="A932" s="13">
        <v>9</v>
      </c>
      <c r="B932" s="13">
        <v>20</v>
      </c>
      <c r="C932" s="14" t="s">
        <v>57</v>
      </c>
      <c r="D932" s="14" t="s">
        <v>1</v>
      </c>
      <c r="E932" s="15">
        <v>792</v>
      </c>
      <c r="F932" s="15">
        <v>741</v>
      </c>
      <c r="G932" s="16">
        <v>1533</v>
      </c>
      <c r="H932" s="17">
        <v>0</v>
      </c>
      <c r="I932" s="13">
        <v>0</v>
      </c>
      <c r="J932" s="13">
        <v>2</v>
      </c>
      <c r="K932" s="19">
        <v>23</v>
      </c>
    </row>
    <row r="933" spans="1:11" ht="12.75">
      <c r="A933" s="13">
        <v>22</v>
      </c>
      <c r="B933" s="13">
        <v>20</v>
      </c>
      <c r="C933" s="14" t="s">
        <v>57</v>
      </c>
      <c r="D933" s="14" t="s">
        <v>1</v>
      </c>
      <c r="E933" s="15">
        <v>886</v>
      </c>
      <c r="F933" s="15">
        <v>-112</v>
      </c>
      <c r="G933" s="16">
        <v>774</v>
      </c>
      <c r="H933" s="17">
        <v>0</v>
      </c>
      <c r="I933" s="13">
        <v>0</v>
      </c>
      <c r="J933" s="13">
        <v>12</v>
      </c>
      <c r="K933" s="19">
        <v>24</v>
      </c>
    </row>
    <row r="934" spans="1:11" ht="12.75">
      <c r="A934" s="13">
        <v>28</v>
      </c>
      <c r="B934" s="13">
        <v>20</v>
      </c>
      <c r="C934" s="14" t="s">
        <v>57</v>
      </c>
      <c r="D934" s="14" t="s">
        <v>1</v>
      </c>
      <c r="E934" s="15">
        <v>215</v>
      </c>
      <c r="F934" s="15">
        <v>542</v>
      </c>
      <c r="G934" s="16">
        <v>757</v>
      </c>
      <c r="H934" s="17">
        <v>0</v>
      </c>
      <c r="I934" s="13">
        <v>0</v>
      </c>
      <c r="J934" s="13">
        <v>20</v>
      </c>
      <c r="K934" s="19">
        <v>25</v>
      </c>
    </row>
    <row r="935" spans="1:11" ht="12.75">
      <c r="A935" s="13">
        <v>26</v>
      </c>
      <c r="B935" s="13">
        <v>20</v>
      </c>
      <c r="C935" s="14" t="s">
        <v>57</v>
      </c>
      <c r="D935" s="14" t="s">
        <v>1</v>
      </c>
      <c r="E935" s="15">
        <v>278</v>
      </c>
      <c r="F935" s="15">
        <v>404</v>
      </c>
      <c r="G935" s="16">
        <v>682</v>
      </c>
      <c r="H935" s="17">
        <v>0</v>
      </c>
      <c r="I935" s="13">
        <v>0</v>
      </c>
      <c r="J935" s="13">
        <v>10</v>
      </c>
      <c r="K935" s="19">
        <v>26</v>
      </c>
    </row>
    <row r="936" spans="1:11" ht="12.75">
      <c r="A936" s="13">
        <v>9</v>
      </c>
      <c r="B936" s="13">
        <v>20</v>
      </c>
      <c r="C936" s="14" t="s">
        <v>57</v>
      </c>
      <c r="D936" s="14" t="s">
        <v>1</v>
      </c>
      <c r="E936" s="15">
        <v>716</v>
      </c>
      <c r="F936" s="15">
        <v>1026</v>
      </c>
      <c r="G936" s="16">
        <v>1742</v>
      </c>
      <c r="H936" s="17">
        <v>0</v>
      </c>
      <c r="I936" s="13">
        <v>0</v>
      </c>
      <c r="J936" s="13">
        <v>0</v>
      </c>
      <c r="K936" s="19">
        <v>27</v>
      </c>
    </row>
    <row r="937" spans="1:11" ht="12.75">
      <c r="A937" s="64"/>
      <c r="B937" s="57"/>
      <c r="C937" s="14" t="s">
        <v>57</v>
      </c>
      <c r="D937" s="14" t="s">
        <v>1</v>
      </c>
      <c r="E937" s="58"/>
      <c r="F937" s="58"/>
      <c r="G937" s="59">
        <v>0</v>
      </c>
      <c r="H937" s="57"/>
      <c r="I937" s="57"/>
      <c r="J937" s="57">
        <v>0</v>
      </c>
      <c r="K937" s="60">
        <v>28</v>
      </c>
    </row>
    <row r="938" spans="1:11" ht="12.75">
      <c r="A938" s="64"/>
      <c r="B938" s="57"/>
      <c r="C938" s="14" t="s">
        <v>57</v>
      </c>
      <c r="D938" s="14" t="s">
        <v>1</v>
      </c>
      <c r="E938" s="58"/>
      <c r="F938" s="58"/>
      <c r="G938" s="59">
        <v>0</v>
      </c>
      <c r="H938" s="57"/>
      <c r="I938" s="57"/>
      <c r="J938" s="57">
        <v>0</v>
      </c>
      <c r="K938" s="60">
        <v>29</v>
      </c>
    </row>
    <row r="939" spans="2:10" ht="15.75">
      <c r="B939" s="3"/>
      <c r="D939" s="26" t="s">
        <v>13</v>
      </c>
      <c r="E939" s="27"/>
      <c r="F939" s="28"/>
      <c r="G939" s="29">
        <f>SUM(G909:G938)</f>
        <v>29055</v>
      </c>
      <c r="H939" s="30">
        <f>SUM(H909:H938)</f>
        <v>180</v>
      </c>
      <c r="I939" s="30">
        <f>SUM(I909:I938)</f>
        <v>33</v>
      </c>
      <c r="J939" s="30">
        <f>SUM(J909:J938)</f>
        <v>150</v>
      </c>
    </row>
    <row r="940" spans="7:10" ht="12.75">
      <c r="G940" s="4" t="s">
        <v>14</v>
      </c>
      <c r="H940" s="3" t="s">
        <v>9</v>
      </c>
      <c r="I940" s="3" t="s">
        <v>10</v>
      </c>
      <c r="J940" s="3" t="s">
        <v>11</v>
      </c>
    </row>
    <row r="941" spans="2:11" ht="12.75">
      <c r="B941"/>
      <c r="C941"/>
      <c r="D941" s="31" t="s">
        <v>15</v>
      </c>
      <c r="E941" s="32">
        <v>170</v>
      </c>
      <c r="F941" s="1"/>
      <c r="G941" s="33"/>
      <c r="H941" s="313" t="s">
        <v>16</v>
      </c>
      <c r="I941" s="313"/>
      <c r="J941" s="313"/>
      <c r="K941" s="35">
        <f>J939/25</f>
        <v>6</v>
      </c>
    </row>
    <row r="942" spans="2:11" ht="12.75">
      <c r="B942"/>
      <c r="C942" s="36" t="s">
        <v>17</v>
      </c>
      <c r="D942"/>
      <c r="E942" s="1"/>
      <c r="F942" s="1"/>
      <c r="G942" s="4" t="s">
        <v>18</v>
      </c>
      <c r="H942" s="1"/>
      <c r="I942" s="1"/>
      <c r="J942" s="1"/>
      <c r="K942" s="28"/>
    </row>
    <row r="943" spans="2:11" ht="16.5" customHeight="1">
      <c r="B943" s="32">
        <v>0</v>
      </c>
      <c r="C943" s="37" t="s">
        <v>19</v>
      </c>
      <c r="D943" s="31" t="s">
        <v>20</v>
      </c>
      <c r="E943" s="38">
        <f>B950</f>
        <v>3</v>
      </c>
      <c r="F943" s="1"/>
      <c r="G943" s="39">
        <f>G939/25</f>
        <v>1162.2</v>
      </c>
      <c r="H943" s="1"/>
      <c r="I943" s="1"/>
      <c r="J943" s="1"/>
      <c r="K943" s="28"/>
    </row>
    <row r="944" spans="2:11" ht="16.5" customHeight="1">
      <c r="B944" s="32">
        <v>0</v>
      </c>
      <c r="C944" s="37" t="s">
        <v>21</v>
      </c>
      <c r="D944" s="4" t="s">
        <v>22</v>
      </c>
      <c r="E944" s="40">
        <v>1779</v>
      </c>
      <c r="F944" s="1" t="s">
        <v>14</v>
      </c>
      <c r="G944" s="33"/>
      <c r="H944" s="1"/>
      <c r="I944" s="1"/>
      <c r="J944" s="1"/>
      <c r="K944" s="28"/>
    </row>
    <row r="945" spans="2:11" ht="16.5" customHeight="1">
      <c r="B945" s="32">
        <v>1</v>
      </c>
      <c r="C945" s="37" t="s">
        <v>23</v>
      </c>
      <c r="D945" s="4" t="s">
        <v>24</v>
      </c>
      <c r="E945" s="41">
        <v>483</v>
      </c>
      <c r="F945" s="34" t="s">
        <v>25</v>
      </c>
      <c r="G945" s="42"/>
      <c r="H945" s="43"/>
      <c r="I945" s="43"/>
      <c r="J945" s="43"/>
      <c r="K945" s="28"/>
    </row>
    <row r="946" spans="2:11" ht="16.5" customHeight="1">
      <c r="B946" s="32">
        <v>0</v>
      </c>
      <c r="C946" s="37" t="s">
        <v>26</v>
      </c>
      <c r="D946"/>
      <c r="E946" s="1"/>
      <c r="F946" s="1"/>
      <c r="G946" s="33"/>
      <c r="H946" s="1"/>
      <c r="I946" s="1"/>
      <c r="J946" s="1"/>
      <c r="K946" s="28"/>
    </row>
    <row r="947" spans="2:3" ht="16.5" customHeight="1">
      <c r="B947" s="32">
        <v>2</v>
      </c>
      <c r="C947" s="37" t="s">
        <v>27</v>
      </c>
    </row>
    <row r="948" spans="2:3" ht="16.5" customHeight="1">
      <c r="B948" s="32">
        <v>0</v>
      </c>
      <c r="C948" s="37" t="s">
        <v>28</v>
      </c>
    </row>
    <row r="949" spans="2:3" ht="16.5" customHeight="1">
      <c r="B949" s="32">
        <v>0</v>
      </c>
      <c r="C949" s="37" t="s">
        <v>33</v>
      </c>
    </row>
    <row r="950" ht="15.75">
      <c r="B950" s="38">
        <f>SUM(B943:B949)</f>
        <v>3</v>
      </c>
    </row>
    <row r="953" spans="1:11" ht="26.25">
      <c r="A953" s="54">
        <v>22</v>
      </c>
      <c r="B953" s="7"/>
      <c r="C953" s="311" t="s">
        <v>58</v>
      </c>
      <c r="D953" s="311"/>
      <c r="E953" s="312" t="s">
        <v>35</v>
      </c>
      <c r="F953" s="312"/>
      <c r="G953" s="312"/>
      <c r="H953" s="312"/>
      <c r="I953" s="312"/>
      <c r="J953" s="312"/>
      <c r="K953" s="312"/>
    </row>
    <row r="954" spans="1:11" ht="12.75">
      <c r="A954" s="8" t="s">
        <v>2</v>
      </c>
      <c r="B954" s="9" t="s">
        <v>3</v>
      </c>
      <c r="C954" s="10" t="s">
        <v>4</v>
      </c>
      <c r="D954" s="10" t="s">
        <v>5</v>
      </c>
      <c r="E954" s="9" t="s">
        <v>6</v>
      </c>
      <c r="F954" s="9" t="s">
        <v>7</v>
      </c>
      <c r="G954" s="11" t="s">
        <v>8</v>
      </c>
      <c r="H954" s="9" t="s">
        <v>9</v>
      </c>
      <c r="I954" s="9" t="s">
        <v>10</v>
      </c>
      <c r="J954" s="9" t="s">
        <v>11</v>
      </c>
      <c r="K954" s="51" t="s">
        <v>12</v>
      </c>
    </row>
    <row r="955" spans="1:13" ht="12.75">
      <c r="A955" s="13"/>
      <c r="B955" s="13"/>
      <c r="C955" s="14" t="s">
        <v>58</v>
      </c>
      <c r="D955" s="14" t="s">
        <v>35</v>
      </c>
      <c r="E955" s="15"/>
      <c r="F955" s="15"/>
      <c r="G955" s="16">
        <v>0</v>
      </c>
      <c r="H955" s="17"/>
      <c r="I955" s="13"/>
      <c r="J955" s="13">
        <v>0</v>
      </c>
      <c r="K955" s="19">
        <v>1</v>
      </c>
      <c r="M955">
        <v>1</v>
      </c>
    </row>
    <row r="956" spans="1:13" ht="12.75">
      <c r="A956" s="13"/>
      <c r="B956" s="13"/>
      <c r="C956" s="14" t="s">
        <v>58</v>
      </c>
      <c r="D956" s="14" t="s">
        <v>35</v>
      </c>
      <c r="E956" s="15"/>
      <c r="F956" s="15"/>
      <c r="G956" s="16">
        <v>0</v>
      </c>
      <c r="H956" s="17"/>
      <c r="I956" s="13"/>
      <c r="J956" s="13">
        <v>0</v>
      </c>
      <c r="K956" s="19">
        <v>2</v>
      </c>
      <c r="M956">
        <v>2</v>
      </c>
    </row>
    <row r="957" spans="1:13" ht="12.75">
      <c r="A957" s="13"/>
      <c r="B957" s="13"/>
      <c r="C957" s="14" t="s">
        <v>58</v>
      </c>
      <c r="D957" s="14" t="s">
        <v>35</v>
      </c>
      <c r="E957" s="15"/>
      <c r="F957" s="15"/>
      <c r="G957" s="16">
        <v>0</v>
      </c>
      <c r="H957" s="17"/>
      <c r="I957" s="13"/>
      <c r="J957" s="13">
        <v>0</v>
      </c>
      <c r="K957" s="19">
        <v>3</v>
      </c>
      <c r="M957">
        <v>3</v>
      </c>
    </row>
    <row r="958" spans="1:13" ht="12.75">
      <c r="A958" s="13"/>
      <c r="B958" s="13"/>
      <c r="C958" s="14" t="s">
        <v>58</v>
      </c>
      <c r="D958" s="14" t="s">
        <v>35</v>
      </c>
      <c r="E958" s="15"/>
      <c r="F958" s="15"/>
      <c r="G958" s="16">
        <v>0</v>
      </c>
      <c r="H958" s="17"/>
      <c r="I958" s="13"/>
      <c r="J958" s="13">
        <v>0</v>
      </c>
      <c r="K958" s="19">
        <v>4</v>
      </c>
      <c r="M958">
        <v>4</v>
      </c>
    </row>
    <row r="959" spans="1:13" ht="12.75">
      <c r="A959" s="13"/>
      <c r="B959" s="13"/>
      <c r="C959" s="14" t="s">
        <v>58</v>
      </c>
      <c r="D959" s="14" t="s">
        <v>35</v>
      </c>
      <c r="E959" s="15"/>
      <c r="F959" s="15"/>
      <c r="G959" s="16">
        <v>0</v>
      </c>
      <c r="H959" s="17"/>
      <c r="I959" s="13"/>
      <c r="J959" s="13">
        <v>0</v>
      </c>
      <c r="K959" s="19">
        <v>5</v>
      </c>
      <c r="M959">
        <v>5</v>
      </c>
    </row>
    <row r="960" spans="1:13" ht="12.75">
      <c r="A960" s="56"/>
      <c r="B960" s="61"/>
      <c r="C960" s="14" t="s">
        <v>58</v>
      </c>
      <c r="D960" s="14" t="s">
        <v>35</v>
      </c>
      <c r="E960" s="61"/>
      <c r="F960" s="61"/>
      <c r="G960" s="16">
        <v>0</v>
      </c>
      <c r="H960" s="61"/>
      <c r="I960" s="61"/>
      <c r="J960" s="61">
        <v>0</v>
      </c>
      <c r="K960" s="60">
        <v>6</v>
      </c>
      <c r="M960">
        <v>6</v>
      </c>
    </row>
    <row r="961" spans="1:13" ht="12.75">
      <c r="A961" s="56"/>
      <c r="B961" s="57"/>
      <c r="C961" s="14" t="s">
        <v>58</v>
      </c>
      <c r="D961" s="14" t="s">
        <v>35</v>
      </c>
      <c r="E961" s="58"/>
      <c r="F961" s="58"/>
      <c r="G961" s="59">
        <v>0</v>
      </c>
      <c r="H961" s="57"/>
      <c r="I961" s="57"/>
      <c r="J961" s="57">
        <v>0</v>
      </c>
      <c r="K961" s="60">
        <v>7</v>
      </c>
      <c r="M961">
        <v>7</v>
      </c>
    </row>
    <row r="962" spans="1:13" ht="12.75">
      <c r="A962" s="13">
        <v>1</v>
      </c>
      <c r="B962" s="13">
        <v>20</v>
      </c>
      <c r="C962" s="14" t="s">
        <v>58</v>
      </c>
      <c r="D962" s="14" t="s">
        <v>35</v>
      </c>
      <c r="E962" s="15">
        <v>1266</v>
      </c>
      <c r="F962" s="15">
        <v>814</v>
      </c>
      <c r="G962" s="16">
        <v>2080</v>
      </c>
      <c r="H962" s="17">
        <v>85</v>
      </c>
      <c r="I962" s="13">
        <v>14</v>
      </c>
      <c r="J962" s="13">
        <v>4</v>
      </c>
      <c r="K962" s="19">
        <v>8</v>
      </c>
      <c r="M962">
        <v>8</v>
      </c>
    </row>
    <row r="963" spans="1:13" ht="12.75">
      <c r="A963" s="13">
        <v>25</v>
      </c>
      <c r="B963" s="13">
        <v>20</v>
      </c>
      <c r="C963" s="14" t="s">
        <v>58</v>
      </c>
      <c r="D963" s="14" t="s">
        <v>35</v>
      </c>
      <c r="E963" s="15">
        <v>304</v>
      </c>
      <c r="F963" s="15">
        <v>209</v>
      </c>
      <c r="G963" s="16">
        <v>513</v>
      </c>
      <c r="H963" s="17">
        <v>0</v>
      </c>
      <c r="I963" s="13">
        <v>0</v>
      </c>
      <c r="J963" s="13">
        <v>12</v>
      </c>
      <c r="K963" s="19">
        <v>9</v>
      </c>
      <c r="M963">
        <v>9</v>
      </c>
    </row>
    <row r="964" spans="1:13" ht="12.75">
      <c r="A964" s="13">
        <v>24</v>
      </c>
      <c r="B964" s="13">
        <v>20</v>
      </c>
      <c r="C964" s="14" t="s">
        <v>58</v>
      </c>
      <c r="D964" s="14" t="s">
        <v>35</v>
      </c>
      <c r="E964" s="15">
        <v>234</v>
      </c>
      <c r="F964" s="15">
        <v>898</v>
      </c>
      <c r="G964" s="16">
        <v>1132</v>
      </c>
      <c r="H964" s="17">
        <v>0</v>
      </c>
      <c r="I964" s="13">
        <v>0</v>
      </c>
      <c r="J964" s="13">
        <v>8</v>
      </c>
      <c r="K964" s="19">
        <v>10</v>
      </c>
      <c r="M964">
        <v>10</v>
      </c>
    </row>
    <row r="965" spans="1:13" ht="12.75">
      <c r="A965" s="13">
        <v>18</v>
      </c>
      <c r="B965" s="13">
        <v>20</v>
      </c>
      <c r="C965" s="14" t="s">
        <v>58</v>
      </c>
      <c r="D965" s="14" t="s">
        <v>35</v>
      </c>
      <c r="E965" s="15">
        <v>895</v>
      </c>
      <c r="F965" s="15">
        <v>342</v>
      </c>
      <c r="G965" s="16">
        <v>1237</v>
      </c>
      <c r="H965" s="17">
        <v>0</v>
      </c>
      <c r="I965" s="13">
        <v>0</v>
      </c>
      <c r="J965" s="13">
        <v>24</v>
      </c>
      <c r="K965" s="19">
        <v>11</v>
      </c>
      <c r="M965">
        <v>11</v>
      </c>
    </row>
    <row r="966" spans="1:13" ht="12.75">
      <c r="A966" s="13">
        <v>18</v>
      </c>
      <c r="B966" s="13">
        <v>20</v>
      </c>
      <c r="C966" s="14" t="s">
        <v>58</v>
      </c>
      <c r="D966" s="14" t="s">
        <v>35</v>
      </c>
      <c r="E966" s="15">
        <v>405</v>
      </c>
      <c r="F966" s="15">
        <v>776</v>
      </c>
      <c r="G966" s="16">
        <v>1181</v>
      </c>
      <c r="H966" s="17">
        <v>0</v>
      </c>
      <c r="I966" s="13">
        <v>0</v>
      </c>
      <c r="J966" s="13">
        <v>6</v>
      </c>
      <c r="K966" s="19">
        <v>12</v>
      </c>
      <c r="M966">
        <v>12</v>
      </c>
    </row>
    <row r="967" spans="1:13" ht="12.75">
      <c r="A967" s="13">
        <v>22</v>
      </c>
      <c r="B967" s="13">
        <v>20</v>
      </c>
      <c r="C967" s="14" t="s">
        <v>58</v>
      </c>
      <c r="D967" s="14" t="s">
        <v>35</v>
      </c>
      <c r="E967" s="15">
        <v>566</v>
      </c>
      <c r="F967" s="15">
        <v>192</v>
      </c>
      <c r="G967" s="16">
        <v>758</v>
      </c>
      <c r="H967" s="17">
        <v>0</v>
      </c>
      <c r="I967" s="13">
        <v>0</v>
      </c>
      <c r="J967" s="13">
        <v>4</v>
      </c>
      <c r="K967" s="19">
        <v>13</v>
      </c>
      <c r="M967">
        <v>13</v>
      </c>
    </row>
    <row r="968" spans="1:13" ht="12.75">
      <c r="A968" s="13">
        <v>7</v>
      </c>
      <c r="B968" s="13">
        <v>20</v>
      </c>
      <c r="C968" s="14" t="s">
        <v>58</v>
      </c>
      <c r="D968" s="14" t="s">
        <v>35</v>
      </c>
      <c r="E968" s="15">
        <v>673</v>
      </c>
      <c r="F968" s="15">
        <v>939</v>
      </c>
      <c r="G968" s="16">
        <v>1612</v>
      </c>
      <c r="H968" s="17">
        <v>35</v>
      </c>
      <c r="I968" s="13">
        <v>0</v>
      </c>
      <c r="J968" s="13">
        <v>4</v>
      </c>
      <c r="K968" s="19">
        <v>14</v>
      </c>
      <c r="M968">
        <v>14</v>
      </c>
    </row>
    <row r="969" spans="1:13" ht="12.75">
      <c r="A969" s="13">
        <v>14</v>
      </c>
      <c r="B969" s="13">
        <v>20</v>
      </c>
      <c r="C969" s="14" t="s">
        <v>58</v>
      </c>
      <c r="D969" s="14" t="s">
        <v>35</v>
      </c>
      <c r="E969" s="15">
        <v>886</v>
      </c>
      <c r="F969" s="15">
        <v>575</v>
      </c>
      <c r="G969" s="16">
        <v>1461</v>
      </c>
      <c r="H969" s="17">
        <v>0</v>
      </c>
      <c r="I969" s="13">
        <v>0</v>
      </c>
      <c r="J969" s="13">
        <v>6</v>
      </c>
      <c r="K969" s="19">
        <v>15</v>
      </c>
      <c r="M969">
        <v>15</v>
      </c>
    </row>
    <row r="970" spans="1:13" ht="12.75">
      <c r="A970" s="13">
        <v>3</v>
      </c>
      <c r="B970" s="13">
        <v>20</v>
      </c>
      <c r="C970" s="14" t="s">
        <v>58</v>
      </c>
      <c r="D970" s="14" t="s">
        <v>35</v>
      </c>
      <c r="E970" s="15">
        <v>1350</v>
      </c>
      <c r="F970" s="15">
        <v>584</v>
      </c>
      <c r="G970" s="16">
        <v>1934</v>
      </c>
      <c r="H970" s="17">
        <v>65</v>
      </c>
      <c r="I970" s="13">
        <v>13</v>
      </c>
      <c r="J970" s="13">
        <v>4</v>
      </c>
      <c r="K970" s="19">
        <v>16</v>
      </c>
      <c r="M970">
        <v>16</v>
      </c>
    </row>
    <row r="971" spans="1:13" ht="12.75">
      <c r="A971" s="13">
        <v>16</v>
      </c>
      <c r="B971" s="13">
        <v>20</v>
      </c>
      <c r="C971" s="14" t="s">
        <v>58</v>
      </c>
      <c r="D971" s="14" t="s">
        <v>35</v>
      </c>
      <c r="E971" s="15">
        <v>720</v>
      </c>
      <c r="F971" s="15">
        <v>507</v>
      </c>
      <c r="G971" s="16">
        <v>1227</v>
      </c>
      <c r="H971" s="15">
        <v>0</v>
      </c>
      <c r="I971" s="18">
        <v>0</v>
      </c>
      <c r="J971" s="18">
        <v>4</v>
      </c>
      <c r="K971" s="19">
        <v>17</v>
      </c>
      <c r="M971">
        <v>17</v>
      </c>
    </row>
    <row r="972" spans="1:13" ht="12.75">
      <c r="A972" s="13">
        <v>6</v>
      </c>
      <c r="B972" s="13">
        <v>20</v>
      </c>
      <c r="C972" s="14" t="s">
        <v>58</v>
      </c>
      <c r="D972" s="14" t="s">
        <v>35</v>
      </c>
      <c r="E972" s="15">
        <v>830</v>
      </c>
      <c r="F972" s="15">
        <v>822</v>
      </c>
      <c r="G972" s="16">
        <v>1652</v>
      </c>
      <c r="H972" s="17">
        <v>48</v>
      </c>
      <c r="I972" s="13">
        <v>0</v>
      </c>
      <c r="J972" s="13">
        <v>16</v>
      </c>
      <c r="K972" s="19">
        <v>18</v>
      </c>
      <c r="M972">
        <v>18</v>
      </c>
    </row>
    <row r="973" spans="1:13" ht="12.75">
      <c r="A973" s="13">
        <v>14</v>
      </c>
      <c r="B973" s="13">
        <v>20</v>
      </c>
      <c r="C973" s="14" t="s">
        <v>58</v>
      </c>
      <c r="D973" s="14" t="s">
        <v>35</v>
      </c>
      <c r="E973" s="15">
        <v>586</v>
      </c>
      <c r="F973" s="15">
        <v>746</v>
      </c>
      <c r="G973" s="16">
        <v>1332</v>
      </c>
      <c r="H973" s="17">
        <v>0</v>
      </c>
      <c r="I973" s="13">
        <v>0</v>
      </c>
      <c r="J973" s="13">
        <v>2</v>
      </c>
      <c r="K973" s="19">
        <v>19</v>
      </c>
      <c r="M973">
        <v>19</v>
      </c>
    </row>
    <row r="974" spans="1:13" ht="12.75">
      <c r="A974" s="13">
        <v>15</v>
      </c>
      <c r="B974" s="13">
        <v>20</v>
      </c>
      <c r="C974" s="14" t="s">
        <v>58</v>
      </c>
      <c r="D974" s="14" t="s">
        <v>35</v>
      </c>
      <c r="E974" s="15">
        <v>864</v>
      </c>
      <c r="F974" s="15">
        <v>650</v>
      </c>
      <c r="G974" s="16">
        <v>1514</v>
      </c>
      <c r="H974" s="17">
        <v>0</v>
      </c>
      <c r="I974" s="13">
        <v>0</v>
      </c>
      <c r="J974" s="13">
        <v>2</v>
      </c>
      <c r="K974" s="19">
        <v>20</v>
      </c>
      <c r="M974">
        <v>20</v>
      </c>
    </row>
    <row r="975" spans="1:13" ht="12.75">
      <c r="A975" s="13">
        <v>27</v>
      </c>
      <c r="B975" s="13">
        <v>20</v>
      </c>
      <c r="C975" s="14" t="s">
        <v>58</v>
      </c>
      <c r="D975" s="14" t="s">
        <v>35</v>
      </c>
      <c r="E975" s="15">
        <v>37</v>
      </c>
      <c r="F975" s="15">
        <v>718</v>
      </c>
      <c r="G975" s="16">
        <v>755</v>
      </c>
      <c r="H975" s="17">
        <v>0</v>
      </c>
      <c r="I975" s="13">
        <v>0</v>
      </c>
      <c r="J975" s="13">
        <v>14</v>
      </c>
      <c r="K975" s="19">
        <v>21</v>
      </c>
      <c r="M975">
        <v>21</v>
      </c>
    </row>
    <row r="976" spans="1:13" ht="12.75">
      <c r="A976" s="13">
        <v>13</v>
      </c>
      <c r="B976" s="13">
        <v>20</v>
      </c>
      <c r="C976" s="14" t="s">
        <v>58</v>
      </c>
      <c r="D976" s="14" t="s">
        <v>35</v>
      </c>
      <c r="E976" s="15">
        <v>700</v>
      </c>
      <c r="F976" s="15">
        <v>664</v>
      </c>
      <c r="G976" s="16">
        <v>1364</v>
      </c>
      <c r="H976" s="17">
        <v>0</v>
      </c>
      <c r="I976" s="13">
        <v>0</v>
      </c>
      <c r="J976" s="13">
        <v>4</v>
      </c>
      <c r="K976" s="19">
        <v>22</v>
      </c>
      <c r="M976">
        <v>22</v>
      </c>
    </row>
    <row r="977" spans="1:13" ht="12.75">
      <c r="A977" s="13">
        <v>16</v>
      </c>
      <c r="B977" s="13">
        <v>20</v>
      </c>
      <c r="C977" s="14" t="s">
        <v>58</v>
      </c>
      <c r="D977" s="14" t="s">
        <v>35</v>
      </c>
      <c r="E977" s="15">
        <v>415</v>
      </c>
      <c r="F977" s="15">
        <v>849</v>
      </c>
      <c r="G977" s="16">
        <v>1264</v>
      </c>
      <c r="H977" s="15">
        <v>0</v>
      </c>
      <c r="I977" s="18">
        <v>0</v>
      </c>
      <c r="J977" s="18">
        <v>4</v>
      </c>
      <c r="K977" s="19">
        <v>23</v>
      </c>
      <c r="M977">
        <v>23</v>
      </c>
    </row>
    <row r="978" spans="1:13" ht="12.75">
      <c r="A978" s="56"/>
      <c r="B978" s="57"/>
      <c r="C978" s="14" t="s">
        <v>58</v>
      </c>
      <c r="D978" s="14" t="s">
        <v>35</v>
      </c>
      <c r="E978" s="58"/>
      <c r="F978" s="58"/>
      <c r="G978" s="59">
        <v>0</v>
      </c>
      <c r="H978" s="57"/>
      <c r="I978" s="57"/>
      <c r="J978" s="57">
        <v>0</v>
      </c>
      <c r="K978" s="60">
        <v>24</v>
      </c>
      <c r="M978">
        <v>24</v>
      </c>
    </row>
    <row r="979" spans="1:13" ht="12.75">
      <c r="A979" s="13">
        <v>30</v>
      </c>
      <c r="B979" s="13">
        <v>20</v>
      </c>
      <c r="C979" s="14" t="s">
        <v>58</v>
      </c>
      <c r="D979" s="14" t="s">
        <v>35</v>
      </c>
      <c r="E979" s="15">
        <v>355</v>
      </c>
      <c r="F979" s="15">
        <v>191</v>
      </c>
      <c r="G979" s="16">
        <v>546</v>
      </c>
      <c r="H979" s="17">
        <v>0</v>
      </c>
      <c r="I979" s="13">
        <v>0</v>
      </c>
      <c r="J979" s="13">
        <v>6</v>
      </c>
      <c r="K979" s="19">
        <v>25</v>
      </c>
      <c r="M979">
        <v>25</v>
      </c>
    </row>
    <row r="980" spans="1:13" ht="12.75">
      <c r="A980" s="13">
        <v>15</v>
      </c>
      <c r="B980" s="13">
        <v>20</v>
      </c>
      <c r="C980" s="14" t="s">
        <v>58</v>
      </c>
      <c r="D980" s="14" t="s">
        <v>35</v>
      </c>
      <c r="E980" s="15">
        <v>580</v>
      </c>
      <c r="F980" s="15">
        <v>748</v>
      </c>
      <c r="G980" s="16">
        <v>1328</v>
      </c>
      <c r="H980" s="17">
        <v>0</v>
      </c>
      <c r="I980" s="13">
        <v>0</v>
      </c>
      <c r="J980" s="13">
        <v>4</v>
      </c>
      <c r="K980" s="19">
        <v>26</v>
      </c>
      <c r="M980">
        <v>26</v>
      </c>
    </row>
    <row r="981" spans="1:13" ht="12.75">
      <c r="A981" s="13">
        <v>24</v>
      </c>
      <c r="B981" s="13">
        <v>20</v>
      </c>
      <c r="C981" s="14" t="s">
        <v>58</v>
      </c>
      <c r="D981" s="14" t="s">
        <v>35</v>
      </c>
      <c r="E981" s="15">
        <v>688</v>
      </c>
      <c r="F981" s="15">
        <v>306</v>
      </c>
      <c r="G981" s="16">
        <v>994</v>
      </c>
      <c r="H981" s="17">
        <v>0</v>
      </c>
      <c r="I981" s="13">
        <v>0</v>
      </c>
      <c r="J981" s="13">
        <v>6</v>
      </c>
      <c r="K981" s="19">
        <v>27</v>
      </c>
      <c r="M981">
        <v>27</v>
      </c>
    </row>
    <row r="982" spans="1:13" ht="12.75">
      <c r="A982" s="13">
        <v>23</v>
      </c>
      <c r="B982" s="13">
        <v>20</v>
      </c>
      <c r="C982" s="14" t="s">
        <v>58</v>
      </c>
      <c r="D982" s="14" t="s">
        <v>35</v>
      </c>
      <c r="E982" s="15">
        <v>812</v>
      </c>
      <c r="F982" s="15">
        <v>136</v>
      </c>
      <c r="G982" s="16">
        <f>SUM(E982:F982)</f>
        <v>948</v>
      </c>
      <c r="H982" s="17">
        <v>0</v>
      </c>
      <c r="I982" s="13">
        <v>0</v>
      </c>
      <c r="J982" s="13">
        <v>8</v>
      </c>
      <c r="K982" s="19">
        <v>28</v>
      </c>
      <c r="M982">
        <v>28</v>
      </c>
    </row>
    <row r="983" spans="1:13" ht="12.75">
      <c r="A983" s="56"/>
      <c r="B983" s="61"/>
      <c r="C983" s="14" t="s">
        <v>58</v>
      </c>
      <c r="D983" s="14" t="s">
        <v>35</v>
      </c>
      <c r="E983" s="61"/>
      <c r="F983" s="61"/>
      <c r="G983" s="62">
        <v>0</v>
      </c>
      <c r="H983" s="61"/>
      <c r="I983" s="61"/>
      <c r="J983" s="61">
        <v>0</v>
      </c>
      <c r="K983" s="63">
        <v>29</v>
      </c>
      <c r="M983">
        <v>29</v>
      </c>
    </row>
    <row r="984" spans="1:13" ht="12.75">
      <c r="A984" s="13">
        <v>6</v>
      </c>
      <c r="B984" s="13">
        <v>20</v>
      </c>
      <c r="C984" s="14" t="s">
        <v>58</v>
      </c>
      <c r="D984" s="14" t="s">
        <v>35</v>
      </c>
      <c r="E984" s="15">
        <v>805</v>
      </c>
      <c r="F984" s="15">
        <v>916</v>
      </c>
      <c r="G984" s="16">
        <v>1721</v>
      </c>
      <c r="H984" s="17">
        <v>55</v>
      </c>
      <c r="I984" s="13">
        <v>0</v>
      </c>
      <c r="J984" s="13">
        <v>4</v>
      </c>
      <c r="K984" s="19">
        <v>30</v>
      </c>
      <c r="M984">
        <v>30</v>
      </c>
    </row>
    <row r="985" spans="2:10" ht="15.75">
      <c r="B985" s="3"/>
      <c r="D985" s="26" t="s">
        <v>13</v>
      </c>
      <c r="E985" s="27">
        <v>21</v>
      </c>
      <c r="F985" s="28"/>
      <c r="G985" s="29">
        <f>SUM(G955:G984)</f>
        <v>26553</v>
      </c>
      <c r="H985" s="30">
        <f>SUM(H955:H984)</f>
        <v>288</v>
      </c>
      <c r="I985" s="30">
        <f>SUM(I955:I984)</f>
        <v>27</v>
      </c>
      <c r="J985" s="30">
        <f>SUM(J955:J984)</f>
        <v>146</v>
      </c>
    </row>
    <row r="986" spans="7:10" ht="12.75">
      <c r="G986" s="4" t="s">
        <v>14</v>
      </c>
      <c r="H986" s="3" t="s">
        <v>9</v>
      </c>
      <c r="I986" s="3" t="s">
        <v>10</v>
      </c>
      <c r="J986" s="3" t="s">
        <v>11</v>
      </c>
    </row>
    <row r="987" spans="2:11" ht="12.75">
      <c r="B987"/>
      <c r="C987"/>
      <c r="D987" s="31" t="s">
        <v>15</v>
      </c>
      <c r="E987" s="32">
        <v>160</v>
      </c>
      <c r="F987" s="1"/>
      <c r="G987" s="33"/>
      <c r="H987" s="313" t="s">
        <v>16</v>
      </c>
      <c r="I987" s="313"/>
      <c r="J987" s="313"/>
      <c r="K987" s="35">
        <f>J985/21</f>
        <v>6.9523809523809526</v>
      </c>
    </row>
    <row r="988" spans="2:11" ht="12.75">
      <c r="B988"/>
      <c r="C988" s="36" t="s">
        <v>17</v>
      </c>
      <c r="D988"/>
      <c r="E988" s="1"/>
      <c r="F988" s="1"/>
      <c r="G988" s="4" t="s">
        <v>18</v>
      </c>
      <c r="H988" s="1"/>
      <c r="I988" s="1"/>
      <c r="J988" s="1"/>
      <c r="K988" s="28"/>
    </row>
    <row r="989" spans="2:11" ht="15.75">
      <c r="B989" s="32">
        <v>1</v>
      </c>
      <c r="C989" s="37" t="s">
        <v>19</v>
      </c>
      <c r="D989" s="31" t="s">
        <v>20</v>
      </c>
      <c r="E989" s="38">
        <f>B996</f>
        <v>6</v>
      </c>
      <c r="F989" s="1"/>
      <c r="G989" s="39">
        <f>G985/21</f>
        <v>1264.4285714285713</v>
      </c>
      <c r="H989" s="1"/>
      <c r="I989" s="1"/>
      <c r="J989" s="1"/>
      <c r="K989" s="28"/>
    </row>
    <row r="990" spans="2:11" ht="15">
      <c r="B990" s="32">
        <v>0</v>
      </c>
      <c r="C990" s="37" t="s">
        <v>21</v>
      </c>
      <c r="D990" s="4" t="s">
        <v>22</v>
      </c>
      <c r="E990" s="40">
        <v>2080</v>
      </c>
      <c r="F990" s="1" t="s">
        <v>14</v>
      </c>
      <c r="G990" s="33"/>
      <c r="H990" s="1"/>
      <c r="I990" s="1"/>
      <c r="J990" s="1"/>
      <c r="K990" s="28"/>
    </row>
    <row r="991" spans="2:11" ht="18">
      <c r="B991" s="32">
        <v>1</v>
      </c>
      <c r="C991" s="37" t="s">
        <v>23</v>
      </c>
      <c r="D991" s="4" t="s">
        <v>24</v>
      </c>
      <c r="E991" s="41">
        <v>513</v>
      </c>
      <c r="F991" s="34" t="s">
        <v>25</v>
      </c>
      <c r="G991" s="42"/>
      <c r="H991" s="43"/>
      <c r="I991" s="43"/>
      <c r="J991" s="43"/>
      <c r="K991" s="28"/>
    </row>
    <row r="992" spans="2:11" ht="12.75">
      <c r="B992" s="32">
        <v>1</v>
      </c>
      <c r="C992" s="37" t="s">
        <v>26</v>
      </c>
      <c r="D992"/>
      <c r="E992" s="1"/>
      <c r="F992" s="1"/>
      <c r="G992" s="33"/>
      <c r="H992" s="1"/>
      <c r="I992" s="1"/>
      <c r="J992" s="1"/>
      <c r="K992" s="28"/>
    </row>
    <row r="993" spans="2:3" ht="12.75">
      <c r="B993" s="32">
        <v>0</v>
      </c>
      <c r="C993" s="37" t="s">
        <v>27</v>
      </c>
    </row>
    <row r="994" spans="2:3" ht="12.75">
      <c r="B994" s="32">
        <v>2</v>
      </c>
      <c r="C994" s="37" t="s">
        <v>28</v>
      </c>
    </row>
    <row r="995" spans="2:3" ht="12.75">
      <c r="B995" s="32">
        <v>1</v>
      </c>
      <c r="C995" s="37" t="s">
        <v>33</v>
      </c>
    </row>
    <row r="996" ht="15.75">
      <c r="B996" s="38">
        <f>SUM(B989:B995)</f>
        <v>6</v>
      </c>
    </row>
    <row r="998" spans="1:11" ht="26.25">
      <c r="A998" s="54">
        <v>23</v>
      </c>
      <c r="B998" s="7"/>
      <c r="C998" s="311" t="s">
        <v>59</v>
      </c>
      <c r="D998" s="311"/>
      <c r="E998" s="312" t="s">
        <v>1</v>
      </c>
      <c r="F998" s="312"/>
      <c r="G998" s="312"/>
      <c r="H998" s="312"/>
      <c r="I998" s="312"/>
      <c r="J998" s="312"/>
      <c r="K998" s="312"/>
    </row>
    <row r="999" spans="1:11" ht="12.75">
      <c r="A999" s="8" t="s">
        <v>2</v>
      </c>
      <c r="B999" s="9" t="s">
        <v>3</v>
      </c>
      <c r="C999" s="10" t="s">
        <v>4</v>
      </c>
      <c r="D999" s="10" t="s">
        <v>5</v>
      </c>
      <c r="E999" s="9" t="s">
        <v>6</v>
      </c>
      <c r="F999" s="9" t="s">
        <v>7</v>
      </c>
      <c r="G999" s="11" t="s">
        <v>8</v>
      </c>
      <c r="H999" s="9" t="s">
        <v>9</v>
      </c>
      <c r="I999" s="9" t="s">
        <v>10</v>
      </c>
      <c r="J999" s="9" t="s">
        <v>11</v>
      </c>
      <c r="K999" s="51" t="s">
        <v>12</v>
      </c>
    </row>
    <row r="1000" spans="1:13" ht="12.75">
      <c r="A1000" s="13"/>
      <c r="B1000" s="13"/>
      <c r="C1000" s="14" t="s">
        <v>59</v>
      </c>
      <c r="D1000" s="14" t="s">
        <v>1</v>
      </c>
      <c r="E1000" s="15"/>
      <c r="F1000" s="15"/>
      <c r="G1000" s="16">
        <v>0</v>
      </c>
      <c r="H1000" s="17"/>
      <c r="I1000" s="13"/>
      <c r="J1000" s="13">
        <v>0</v>
      </c>
      <c r="K1000" s="19">
        <v>1</v>
      </c>
      <c r="M1000">
        <v>1</v>
      </c>
    </row>
    <row r="1001" spans="1:13" ht="12.75">
      <c r="A1001" s="13"/>
      <c r="B1001" s="13"/>
      <c r="C1001" s="14" t="s">
        <v>59</v>
      </c>
      <c r="D1001" s="14" t="s">
        <v>1</v>
      </c>
      <c r="E1001" s="15"/>
      <c r="F1001" s="15"/>
      <c r="G1001" s="16">
        <v>0</v>
      </c>
      <c r="H1001" s="17"/>
      <c r="I1001" s="13"/>
      <c r="J1001" s="13">
        <v>0</v>
      </c>
      <c r="K1001" s="19">
        <v>2</v>
      </c>
      <c r="M1001">
        <v>2</v>
      </c>
    </row>
    <row r="1002" spans="1:13" ht="12.75">
      <c r="A1002" s="13"/>
      <c r="B1002" s="13"/>
      <c r="C1002" s="14" t="s">
        <v>59</v>
      </c>
      <c r="D1002" s="14" t="s">
        <v>1</v>
      </c>
      <c r="E1002" s="15"/>
      <c r="F1002" s="15"/>
      <c r="G1002" s="16">
        <v>0</v>
      </c>
      <c r="H1002" s="17"/>
      <c r="I1002" s="13"/>
      <c r="J1002" s="13">
        <v>0</v>
      </c>
      <c r="K1002" s="19">
        <v>3</v>
      </c>
      <c r="M1002">
        <v>3</v>
      </c>
    </row>
    <row r="1003" spans="1:13" ht="12.75">
      <c r="A1003" s="13">
        <v>21</v>
      </c>
      <c r="B1003" s="13">
        <v>20</v>
      </c>
      <c r="C1003" s="14" t="s">
        <v>59</v>
      </c>
      <c r="D1003" s="14" t="s">
        <v>1</v>
      </c>
      <c r="E1003" s="15">
        <v>570</v>
      </c>
      <c r="F1003" s="15">
        <v>440</v>
      </c>
      <c r="G1003" s="16">
        <v>1010</v>
      </c>
      <c r="H1003" s="17">
        <v>0</v>
      </c>
      <c r="I1003" s="13">
        <v>0</v>
      </c>
      <c r="J1003" s="13">
        <v>8</v>
      </c>
      <c r="K1003" s="19">
        <v>4</v>
      </c>
      <c r="M1003">
        <v>4</v>
      </c>
    </row>
    <row r="1004" spans="1:13" ht="12.75">
      <c r="A1004" s="20">
        <v>9</v>
      </c>
      <c r="B1004" s="20">
        <v>20</v>
      </c>
      <c r="C1004" s="21" t="s">
        <v>59</v>
      </c>
      <c r="D1004" s="21" t="s">
        <v>1</v>
      </c>
      <c r="E1004" s="22">
        <v>590</v>
      </c>
      <c r="F1004" s="22">
        <v>826</v>
      </c>
      <c r="G1004" s="23">
        <v>1416</v>
      </c>
      <c r="H1004" s="20">
        <v>0</v>
      </c>
      <c r="I1004" s="20">
        <v>0</v>
      </c>
      <c r="J1004" s="20">
        <v>6</v>
      </c>
      <c r="K1004" s="24">
        <v>5</v>
      </c>
      <c r="M1004">
        <v>5</v>
      </c>
    </row>
    <row r="1005" spans="1:13" ht="12.75">
      <c r="A1005" s="13"/>
      <c r="B1005" s="13"/>
      <c r="C1005" s="14" t="s">
        <v>59</v>
      </c>
      <c r="D1005" s="14" t="s">
        <v>1</v>
      </c>
      <c r="E1005" s="15"/>
      <c r="F1005" s="15"/>
      <c r="G1005" s="16">
        <v>0</v>
      </c>
      <c r="H1005" s="17"/>
      <c r="I1005" s="13"/>
      <c r="J1005" s="13">
        <v>0</v>
      </c>
      <c r="K1005" s="19">
        <v>6</v>
      </c>
      <c r="M1005">
        <v>6</v>
      </c>
    </row>
    <row r="1006" spans="1:13" ht="12.75">
      <c r="A1006" s="13">
        <v>16</v>
      </c>
      <c r="B1006" s="13">
        <v>20</v>
      </c>
      <c r="C1006" s="14" t="s">
        <v>59</v>
      </c>
      <c r="D1006" s="14" t="s">
        <v>1</v>
      </c>
      <c r="E1006" s="15">
        <v>570</v>
      </c>
      <c r="F1006" s="15">
        <v>622</v>
      </c>
      <c r="G1006" s="16">
        <v>1192</v>
      </c>
      <c r="H1006" s="17">
        <v>0</v>
      </c>
      <c r="I1006" s="13">
        <v>0</v>
      </c>
      <c r="J1006" s="13">
        <v>12</v>
      </c>
      <c r="K1006" s="19">
        <v>7</v>
      </c>
      <c r="M1006">
        <v>7</v>
      </c>
    </row>
    <row r="1007" spans="1:13" ht="12.75">
      <c r="A1007" s="13">
        <v>21</v>
      </c>
      <c r="B1007" s="13">
        <v>20</v>
      </c>
      <c r="C1007" s="14" t="s">
        <v>59</v>
      </c>
      <c r="D1007" s="14" t="s">
        <v>1</v>
      </c>
      <c r="E1007" s="15">
        <v>502</v>
      </c>
      <c r="F1007" s="15">
        <v>448</v>
      </c>
      <c r="G1007" s="16">
        <v>950</v>
      </c>
      <c r="H1007" s="17">
        <v>0</v>
      </c>
      <c r="I1007" s="13">
        <v>0</v>
      </c>
      <c r="J1007" s="13">
        <v>10</v>
      </c>
      <c r="K1007" s="19">
        <v>8</v>
      </c>
      <c r="M1007">
        <v>8</v>
      </c>
    </row>
    <row r="1008" spans="1:13" ht="12.75">
      <c r="A1008" s="13">
        <v>16</v>
      </c>
      <c r="B1008" s="13">
        <v>20</v>
      </c>
      <c r="C1008" s="14" t="s">
        <v>59</v>
      </c>
      <c r="D1008" s="14" t="s">
        <v>1</v>
      </c>
      <c r="E1008" s="15">
        <v>169</v>
      </c>
      <c r="F1008" s="15">
        <v>1175</v>
      </c>
      <c r="G1008" s="16">
        <v>1344</v>
      </c>
      <c r="H1008" s="17">
        <v>0</v>
      </c>
      <c r="I1008" s="13">
        <v>0</v>
      </c>
      <c r="J1008" s="13">
        <v>18</v>
      </c>
      <c r="K1008" s="19">
        <v>9</v>
      </c>
      <c r="M1008">
        <v>9</v>
      </c>
    </row>
    <row r="1009" spans="1:13" ht="12.75">
      <c r="A1009" s="13"/>
      <c r="B1009" s="13"/>
      <c r="C1009" s="14" t="s">
        <v>59</v>
      </c>
      <c r="D1009" s="14" t="s">
        <v>1</v>
      </c>
      <c r="E1009" s="15"/>
      <c r="F1009" s="15"/>
      <c r="G1009" s="16">
        <v>0</v>
      </c>
      <c r="H1009" s="17"/>
      <c r="I1009" s="13"/>
      <c r="J1009" s="13">
        <v>0</v>
      </c>
      <c r="K1009" s="19">
        <v>10</v>
      </c>
      <c r="M1009">
        <v>10</v>
      </c>
    </row>
    <row r="1010" spans="1:13" ht="12.75">
      <c r="A1010" s="13">
        <v>12</v>
      </c>
      <c r="B1010" s="13">
        <v>20</v>
      </c>
      <c r="C1010" s="14" t="s">
        <v>59</v>
      </c>
      <c r="D1010" s="14" t="s">
        <v>1</v>
      </c>
      <c r="E1010" s="15">
        <v>525</v>
      </c>
      <c r="F1010" s="15">
        <v>921</v>
      </c>
      <c r="G1010" s="16">
        <v>1446</v>
      </c>
      <c r="H1010" s="17">
        <v>0</v>
      </c>
      <c r="I1010" s="13">
        <v>0</v>
      </c>
      <c r="J1010" s="13">
        <v>6</v>
      </c>
      <c r="K1010" s="19">
        <v>11</v>
      </c>
      <c r="M1010">
        <v>11</v>
      </c>
    </row>
    <row r="1011" spans="1:13" ht="12.75">
      <c r="A1011" s="13">
        <v>1</v>
      </c>
      <c r="B1011" s="13">
        <v>20</v>
      </c>
      <c r="C1011" s="14" t="s">
        <v>59</v>
      </c>
      <c r="D1011" s="14" t="s">
        <v>1</v>
      </c>
      <c r="E1011" s="15">
        <v>1001</v>
      </c>
      <c r="F1011" s="15">
        <v>1110</v>
      </c>
      <c r="G1011" s="16">
        <v>2111</v>
      </c>
      <c r="H1011" s="17">
        <v>85</v>
      </c>
      <c r="I1011" s="13">
        <v>0</v>
      </c>
      <c r="J1011" s="13">
        <v>2</v>
      </c>
      <c r="K1011" s="19">
        <v>12</v>
      </c>
      <c r="M1011">
        <v>12</v>
      </c>
    </row>
    <row r="1012" spans="1:13" ht="12.75">
      <c r="A1012" s="13"/>
      <c r="B1012" s="13"/>
      <c r="C1012" s="14" t="s">
        <v>59</v>
      </c>
      <c r="D1012" s="14" t="s">
        <v>1</v>
      </c>
      <c r="E1012" s="15"/>
      <c r="F1012" s="15"/>
      <c r="G1012" s="16">
        <v>0</v>
      </c>
      <c r="H1012" s="17"/>
      <c r="I1012" s="13"/>
      <c r="J1012" s="13">
        <v>0</v>
      </c>
      <c r="K1012" s="19">
        <v>13</v>
      </c>
      <c r="M1012">
        <v>13</v>
      </c>
    </row>
    <row r="1013" spans="1:13" ht="12.75">
      <c r="A1013" s="13">
        <v>1</v>
      </c>
      <c r="B1013" s="13">
        <v>20</v>
      </c>
      <c r="C1013" s="14" t="s">
        <v>59</v>
      </c>
      <c r="D1013" s="14" t="s">
        <v>1</v>
      </c>
      <c r="E1013" s="15">
        <v>1339</v>
      </c>
      <c r="F1013" s="15">
        <v>1188</v>
      </c>
      <c r="G1013" s="16">
        <v>2527</v>
      </c>
      <c r="H1013" s="17">
        <v>85</v>
      </c>
      <c r="I1013" s="13">
        <v>30</v>
      </c>
      <c r="J1013" s="13">
        <v>6</v>
      </c>
      <c r="K1013" s="19">
        <v>14</v>
      </c>
      <c r="M1013">
        <v>14</v>
      </c>
    </row>
    <row r="1014" spans="1:13" ht="12.75">
      <c r="A1014" s="13">
        <v>9</v>
      </c>
      <c r="B1014" s="13">
        <v>20</v>
      </c>
      <c r="C1014" s="14" t="s">
        <v>59</v>
      </c>
      <c r="D1014" s="14" t="s">
        <v>1</v>
      </c>
      <c r="E1014" s="15">
        <v>1097</v>
      </c>
      <c r="F1014" s="15">
        <v>661</v>
      </c>
      <c r="G1014" s="16">
        <v>1758</v>
      </c>
      <c r="H1014" s="17">
        <v>0</v>
      </c>
      <c r="I1014" s="13">
        <v>0</v>
      </c>
      <c r="J1014" s="13">
        <v>12</v>
      </c>
      <c r="K1014" s="19">
        <v>15</v>
      </c>
      <c r="M1014">
        <v>15</v>
      </c>
    </row>
    <row r="1015" spans="1:13" ht="12.75">
      <c r="A1015" s="13">
        <v>17</v>
      </c>
      <c r="B1015" s="13">
        <v>20</v>
      </c>
      <c r="C1015" s="14" t="s">
        <v>59</v>
      </c>
      <c r="D1015" s="14" t="s">
        <v>1</v>
      </c>
      <c r="E1015" s="15">
        <v>406</v>
      </c>
      <c r="F1015" s="15">
        <v>763</v>
      </c>
      <c r="G1015" s="16">
        <v>1169</v>
      </c>
      <c r="H1015" s="17">
        <v>0</v>
      </c>
      <c r="I1015" s="13">
        <v>0</v>
      </c>
      <c r="J1015" s="13">
        <v>12</v>
      </c>
      <c r="K1015" s="19">
        <v>16</v>
      </c>
      <c r="M1015">
        <v>16</v>
      </c>
    </row>
    <row r="1016" spans="1:13" ht="12.75">
      <c r="A1016" s="13">
        <v>7</v>
      </c>
      <c r="B1016" s="13">
        <v>20</v>
      </c>
      <c r="C1016" s="14" t="s">
        <v>59</v>
      </c>
      <c r="D1016" s="14" t="s">
        <v>1</v>
      </c>
      <c r="E1016" s="15">
        <v>606</v>
      </c>
      <c r="F1016" s="15">
        <v>946</v>
      </c>
      <c r="G1016" s="16">
        <v>1552</v>
      </c>
      <c r="H1016" s="17">
        <v>0</v>
      </c>
      <c r="I1016" s="13">
        <v>0</v>
      </c>
      <c r="J1016" s="13">
        <v>6</v>
      </c>
      <c r="K1016" s="19">
        <v>17</v>
      </c>
      <c r="M1016">
        <v>17</v>
      </c>
    </row>
    <row r="1017" spans="1:13" ht="12.75">
      <c r="A1017" s="13">
        <v>2</v>
      </c>
      <c r="B1017" s="13">
        <v>20</v>
      </c>
      <c r="C1017" s="14" t="s">
        <v>59</v>
      </c>
      <c r="D1017" s="14" t="s">
        <v>1</v>
      </c>
      <c r="E1017" s="15">
        <v>1157</v>
      </c>
      <c r="F1017" s="15">
        <v>681</v>
      </c>
      <c r="G1017" s="16">
        <v>1838</v>
      </c>
      <c r="H1017" s="17">
        <v>80</v>
      </c>
      <c r="I1017" s="13">
        <v>10</v>
      </c>
      <c r="J1017" s="13">
        <v>4</v>
      </c>
      <c r="K1017" s="19">
        <v>18</v>
      </c>
      <c r="M1017">
        <v>18</v>
      </c>
    </row>
    <row r="1018" spans="1:13" ht="12.75">
      <c r="A1018" s="13">
        <v>23</v>
      </c>
      <c r="B1018" s="13">
        <v>20</v>
      </c>
      <c r="C1018" s="14" t="s">
        <v>59</v>
      </c>
      <c r="D1018" s="14" t="s">
        <v>1</v>
      </c>
      <c r="E1018" s="15">
        <v>651</v>
      </c>
      <c r="F1018" s="15">
        <v>543</v>
      </c>
      <c r="G1018" s="16">
        <v>1194</v>
      </c>
      <c r="H1018" s="17">
        <v>0</v>
      </c>
      <c r="I1018" s="13">
        <v>0</v>
      </c>
      <c r="J1018" s="13">
        <v>8</v>
      </c>
      <c r="K1018" s="19">
        <v>19</v>
      </c>
      <c r="M1018">
        <v>19</v>
      </c>
    </row>
    <row r="1019" spans="1:13" ht="12.75">
      <c r="A1019" s="13">
        <v>8</v>
      </c>
      <c r="B1019" s="13">
        <v>20</v>
      </c>
      <c r="C1019" s="14" t="s">
        <v>59</v>
      </c>
      <c r="D1019" s="14" t="s">
        <v>1</v>
      </c>
      <c r="E1019" s="15">
        <v>1073</v>
      </c>
      <c r="F1019" s="15">
        <v>691</v>
      </c>
      <c r="G1019" s="16">
        <v>1764</v>
      </c>
      <c r="H1019" s="17">
        <v>49</v>
      </c>
      <c r="I1019" s="13">
        <v>0</v>
      </c>
      <c r="J1019" s="13">
        <v>8</v>
      </c>
      <c r="K1019" s="19">
        <v>20</v>
      </c>
      <c r="M1019">
        <v>20</v>
      </c>
    </row>
    <row r="1020" spans="1:13" ht="12.75">
      <c r="A1020" s="13">
        <v>3</v>
      </c>
      <c r="B1020" s="13">
        <v>20</v>
      </c>
      <c r="C1020" s="14" t="s">
        <v>59</v>
      </c>
      <c r="D1020" s="14" t="s">
        <v>1</v>
      </c>
      <c r="E1020" s="15">
        <v>979</v>
      </c>
      <c r="F1020" s="15">
        <v>986</v>
      </c>
      <c r="G1020" s="16">
        <v>1965</v>
      </c>
      <c r="H1020" s="17">
        <v>70</v>
      </c>
      <c r="I1020" s="13">
        <v>12</v>
      </c>
      <c r="J1020" s="13">
        <v>2</v>
      </c>
      <c r="K1020" s="19">
        <v>21</v>
      </c>
      <c r="M1020">
        <v>21</v>
      </c>
    </row>
    <row r="1021" spans="1:13" ht="12.75">
      <c r="A1021" s="13"/>
      <c r="B1021" s="13"/>
      <c r="C1021" s="14" t="s">
        <v>59</v>
      </c>
      <c r="D1021" s="14" t="s">
        <v>1</v>
      </c>
      <c r="E1021" s="15"/>
      <c r="F1021" s="15"/>
      <c r="G1021" s="16">
        <v>0</v>
      </c>
      <c r="H1021" s="17"/>
      <c r="I1021" s="13"/>
      <c r="J1021" s="13">
        <v>0</v>
      </c>
      <c r="K1021" s="19">
        <v>22</v>
      </c>
      <c r="M1021">
        <v>22</v>
      </c>
    </row>
    <row r="1022" spans="1:13" ht="12.75">
      <c r="A1022" s="13"/>
      <c r="B1022" s="13"/>
      <c r="C1022" s="14" t="s">
        <v>59</v>
      </c>
      <c r="D1022" s="14" t="s">
        <v>1</v>
      </c>
      <c r="E1022" s="15"/>
      <c r="F1022" s="15"/>
      <c r="G1022" s="16">
        <v>0</v>
      </c>
      <c r="H1022" s="17"/>
      <c r="I1022" s="13"/>
      <c r="J1022" s="13">
        <v>0</v>
      </c>
      <c r="K1022" s="19">
        <v>23</v>
      </c>
      <c r="M1022">
        <v>23</v>
      </c>
    </row>
    <row r="1023" spans="1:13" ht="12.75">
      <c r="A1023" s="64"/>
      <c r="B1023" s="57"/>
      <c r="C1023" s="14" t="s">
        <v>59</v>
      </c>
      <c r="D1023" s="14" t="s">
        <v>1</v>
      </c>
      <c r="E1023" s="57"/>
      <c r="F1023" s="57"/>
      <c r="G1023" s="16">
        <v>0</v>
      </c>
      <c r="H1023" s="57"/>
      <c r="I1023" s="57"/>
      <c r="J1023" s="13">
        <v>0</v>
      </c>
      <c r="K1023" s="60">
        <v>24</v>
      </c>
      <c r="M1023">
        <v>24</v>
      </c>
    </row>
    <row r="1024" spans="1:13" ht="12.75">
      <c r="A1024" s="64"/>
      <c r="B1024" s="57"/>
      <c r="C1024" s="14" t="s">
        <v>59</v>
      </c>
      <c r="D1024" s="14" t="s">
        <v>1</v>
      </c>
      <c r="E1024" s="58"/>
      <c r="F1024" s="58"/>
      <c r="G1024" s="16">
        <v>0</v>
      </c>
      <c r="H1024" s="57"/>
      <c r="I1024" s="57"/>
      <c r="J1024" s="13">
        <v>0</v>
      </c>
      <c r="K1024" s="60">
        <v>25</v>
      </c>
      <c r="M1024">
        <v>25</v>
      </c>
    </row>
    <row r="1025" spans="1:13" ht="12.75">
      <c r="A1025" s="64"/>
      <c r="B1025" s="57"/>
      <c r="C1025" s="14" t="s">
        <v>59</v>
      </c>
      <c r="D1025" s="14" t="s">
        <v>1</v>
      </c>
      <c r="E1025" s="58"/>
      <c r="F1025" s="58"/>
      <c r="G1025" s="16">
        <v>0</v>
      </c>
      <c r="H1025" s="57"/>
      <c r="I1025" s="57"/>
      <c r="J1025" s="13">
        <v>0</v>
      </c>
      <c r="K1025" s="60">
        <v>26</v>
      </c>
      <c r="M1025">
        <v>26</v>
      </c>
    </row>
    <row r="1026" spans="1:13" ht="12.75">
      <c r="A1026" s="13">
        <v>1</v>
      </c>
      <c r="B1026" s="13">
        <v>20</v>
      </c>
      <c r="C1026" s="14" t="s">
        <v>59</v>
      </c>
      <c r="D1026" s="14" t="s">
        <v>1</v>
      </c>
      <c r="E1026" s="15">
        <v>844</v>
      </c>
      <c r="F1026" s="15">
        <v>1326</v>
      </c>
      <c r="G1026" s="16">
        <v>2170</v>
      </c>
      <c r="H1026" s="17">
        <v>90</v>
      </c>
      <c r="I1026" s="13">
        <v>17</v>
      </c>
      <c r="J1026" s="13">
        <v>2</v>
      </c>
      <c r="K1026" s="19">
        <v>27</v>
      </c>
      <c r="M1026">
        <v>27</v>
      </c>
    </row>
    <row r="1027" spans="1:13" ht="12.75">
      <c r="A1027" s="64"/>
      <c r="B1027" s="57"/>
      <c r="C1027" s="14" t="s">
        <v>59</v>
      </c>
      <c r="D1027" s="14" t="s">
        <v>1</v>
      </c>
      <c r="E1027" s="57"/>
      <c r="F1027" s="57"/>
      <c r="G1027" s="16">
        <v>0</v>
      </c>
      <c r="H1027" s="57"/>
      <c r="I1027" s="57"/>
      <c r="J1027" s="13">
        <v>0</v>
      </c>
      <c r="K1027" s="60">
        <v>28</v>
      </c>
      <c r="M1027">
        <v>28</v>
      </c>
    </row>
    <row r="1028" spans="1:13" ht="12.75">
      <c r="A1028" s="13">
        <v>3</v>
      </c>
      <c r="B1028" s="13">
        <v>20</v>
      </c>
      <c r="C1028" s="14" t="s">
        <v>59</v>
      </c>
      <c r="D1028" s="14" t="s">
        <v>1</v>
      </c>
      <c r="E1028" s="15">
        <v>841</v>
      </c>
      <c r="F1028" s="15">
        <v>1261</v>
      </c>
      <c r="G1028" s="16">
        <f>SUM(E1028:F1028)</f>
        <v>2102</v>
      </c>
      <c r="H1028" s="17">
        <v>70</v>
      </c>
      <c r="I1028" s="13">
        <v>11</v>
      </c>
      <c r="J1028" s="13">
        <v>4</v>
      </c>
      <c r="K1028" s="19">
        <v>29</v>
      </c>
      <c r="M1028">
        <v>29</v>
      </c>
    </row>
    <row r="1029" spans="1:13" ht="12.75">
      <c r="A1029" s="13">
        <v>24</v>
      </c>
      <c r="B1029" s="13">
        <v>20</v>
      </c>
      <c r="C1029" s="14" t="s">
        <v>59</v>
      </c>
      <c r="D1029" s="14" t="s">
        <v>1</v>
      </c>
      <c r="E1029" s="15">
        <v>715</v>
      </c>
      <c r="F1029" s="15">
        <v>228</v>
      </c>
      <c r="G1029" s="16">
        <v>943</v>
      </c>
      <c r="H1029" s="17">
        <v>0</v>
      </c>
      <c r="I1029" s="13">
        <v>0</v>
      </c>
      <c r="J1029" s="13">
        <v>10</v>
      </c>
      <c r="K1029" s="19">
        <v>30</v>
      </c>
      <c r="M1029">
        <v>30</v>
      </c>
    </row>
    <row r="1030" spans="2:10" ht="15.75">
      <c r="B1030" s="3"/>
      <c r="D1030" s="26" t="s">
        <v>13</v>
      </c>
      <c r="E1030" s="27">
        <v>18</v>
      </c>
      <c r="F1030" s="28"/>
      <c r="G1030" s="29">
        <f>SUM(G1000:G1029)</f>
        <v>28451</v>
      </c>
      <c r="H1030" s="30">
        <f>SUM(H1000:H1029)</f>
        <v>529</v>
      </c>
      <c r="I1030" s="30">
        <f>SUM(I1000:I1029)</f>
        <v>80</v>
      </c>
      <c r="J1030" s="30">
        <f>SUM(J1000:J1029)</f>
        <v>136</v>
      </c>
    </row>
    <row r="1031" spans="7:10" ht="12.75">
      <c r="G1031" s="4" t="s">
        <v>14</v>
      </c>
      <c r="H1031" s="3" t="s">
        <v>9</v>
      </c>
      <c r="I1031" s="3" t="s">
        <v>10</v>
      </c>
      <c r="J1031" s="3" t="s">
        <v>11</v>
      </c>
    </row>
    <row r="1032" spans="2:11" ht="12.75">
      <c r="B1032"/>
      <c r="C1032"/>
      <c r="D1032" s="31" t="s">
        <v>15</v>
      </c>
      <c r="E1032" s="32">
        <v>0</v>
      </c>
      <c r="F1032" s="1"/>
      <c r="G1032" s="33"/>
      <c r="H1032" s="313" t="s">
        <v>16</v>
      </c>
      <c r="I1032" s="313"/>
      <c r="J1032" s="313"/>
      <c r="K1032" s="35">
        <f>J1030/18</f>
        <v>7.555555555555555</v>
      </c>
    </row>
    <row r="1033" spans="2:11" ht="12.75">
      <c r="B1033"/>
      <c r="C1033" s="36" t="s">
        <v>17</v>
      </c>
      <c r="D1033"/>
      <c r="E1033" s="1"/>
      <c r="F1033" s="1"/>
      <c r="G1033" s="4" t="s">
        <v>18</v>
      </c>
      <c r="H1033" s="1"/>
      <c r="I1033" s="1"/>
      <c r="J1033" s="1"/>
      <c r="K1033" s="28"/>
    </row>
    <row r="1034" spans="2:11" ht="15.75">
      <c r="B1034" s="32">
        <v>3</v>
      </c>
      <c r="C1034" s="37" t="s">
        <v>19</v>
      </c>
      <c r="D1034" s="31" t="s">
        <v>20</v>
      </c>
      <c r="E1034" s="38">
        <f>B1041</f>
        <v>7</v>
      </c>
      <c r="F1034" s="1"/>
      <c r="G1034" s="39">
        <f>G1030/18</f>
        <v>1580.611111111111</v>
      </c>
      <c r="H1034" s="1"/>
      <c r="I1034" s="1"/>
      <c r="J1034" s="1"/>
      <c r="K1034" s="28"/>
    </row>
    <row r="1035" spans="2:11" ht="15">
      <c r="B1035" s="32">
        <v>1</v>
      </c>
      <c r="C1035" s="37" t="s">
        <v>21</v>
      </c>
      <c r="D1035" s="4" t="s">
        <v>22</v>
      </c>
      <c r="E1035" s="40">
        <v>2527</v>
      </c>
      <c r="F1035" s="1" t="s">
        <v>14</v>
      </c>
      <c r="G1035" s="33"/>
      <c r="H1035" s="1"/>
      <c r="I1035" s="1"/>
      <c r="J1035" s="1"/>
      <c r="K1035" s="28"/>
    </row>
    <row r="1036" spans="2:11" ht="18">
      <c r="B1036" s="32">
        <v>2</v>
      </c>
      <c r="C1036" s="37" t="s">
        <v>23</v>
      </c>
      <c r="D1036" s="4" t="s">
        <v>24</v>
      </c>
      <c r="E1036" s="41">
        <v>943</v>
      </c>
      <c r="F1036" s="34" t="s">
        <v>25</v>
      </c>
      <c r="G1036" s="42"/>
      <c r="H1036" s="43"/>
      <c r="I1036" s="43"/>
      <c r="J1036" s="43"/>
      <c r="K1036" s="28"/>
    </row>
    <row r="1037" spans="2:11" ht="12.75">
      <c r="B1037" s="32">
        <v>0</v>
      </c>
      <c r="C1037" s="37" t="s">
        <v>26</v>
      </c>
      <c r="D1037"/>
      <c r="E1037" s="1"/>
      <c r="F1037" s="1"/>
      <c r="G1037" s="33"/>
      <c r="H1037" s="1"/>
      <c r="I1037" s="1"/>
      <c r="J1037" s="1"/>
      <c r="K1037" s="28"/>
    </row>
    <row r="1038" spans="2:3" ht="12.75">
      <c r="B1038" s="32">
        <v>0</v>
      </c>
      <c r="C1038" s="37" t="s">
        <v>27</v>
      </c>
    </row>
    <row r="1039" spans="2:3" ht="12.75">
      <c r="B1039" s="32">
        <v>0</v>
      </c>
      <c r="C1039" s="37" t="s">
        <v>28</v>
      </c>
    </row>
    <row r="1040" spans="2:3" ht="12.75">
      <c r="B1040" s="32">
        <v>1</v>
      </c>
      <c r="C1040" s="37" t="s">
        <v>29</v>
      </c>
    </row>
    <row r="1041" ht="15.75">
      <c r="B1041" s="38">
        <f>SUM(B1034:B1040)</f>
        <v>7</v>
      </c>
    </row>
    <row r="1044" spans="1:11" ht="26.25">
      <c r="A1044" s="54">
        <v>24</v>
      </c>
      <c r="B1044" s="7"/>
      <c r="C1044" s="311" t="s">
        <v>60</v>
      </c>
      <c r="D1044" s="311"/>
      <c r="E1044" s="312" t="s">
        <v>61</v>
      </c>
      <c r="F1044" s="312"/>
      <c r="G1044" s="312"/>
      <c r="H1044" s="312"/>
      <c r="I1044" s="312"/>
      <c r="J1044" s="312"/>
      <c r="K1044" s="312"/>
    </row>
    <row r="1045" spans="1:11" ht="12.75">
      <c r="A1045" s="8" t="s">
        <v>2</v>
      </c>
      <c r="B1045" s="9" t="s">
        <v>3</v>
      </c>
      <c r="C1045" s="10" t="s">
        <v>4</v>
      </c>
      <c r="D1045" s="10" t="s">
        <v>5</v>
      </c>
      <c r="E1045" s="9" t="s">
        <v>6</v>
      </c>
      <c r="F1045" s="9" t="s">
        <v>7</v>
      </c>
      <c r="G1045" s="11" t="s">
        <v>8</v>
      </c>
      <c r="H1045" s="9" t="s">
        <v>9</v>
      </c>
      <c r="I1045" s="9" t="s">
        <v>10</v>
      </c>
      <c r="J1045" s="9" t="s">
        <v>11</v>
      </c>
      <c r="K1045" s="51" t="s">
        <v>12</v>
      </c>
    </row>
    <row r="1046" spans="1:13" ht="12.75">
      <c r="A1046" s="13">
        <v>18</v>
      </c>
      <c r="B1046" s="13">
        <v>20</v>
      </c>
      <c r="C1046" s="14" t="s">
        <v>62</v>
      </c>
      <c r="D1046" s="14" t="s">
        <v>61</v>
      </c>
      <c r="E1046" s="15">
        <v>803</v>
      </c>
      <c r="F1046" s="15">
        <v>236</v>
      </c>
      <c r="G1046" s="66">
        <f>E1046+F1046</f>
        <v>1039</v>
      </c>
      <c r="H1046" s="15">
        <v>0</v>
      </c>
      <c r="I1046" s="18">
        <v>0</v>
      </c>
      <c r="J1046" s="18">
        <v>14</v>
      </c>
      <c r="K1046" s="19">
        <v>1</v>
      </c>
      <c r="M1046">
        <v>1</v>
      </c>
    </row>
    <row r="1047" spans="1:13" ht="12.75">
      <c r="A1047" s="13">
        <v>19</v>
      </c>
      <c r="B1047" s="13">
        <v>20</v>
      </c>
      <c r="C1047" s="14" t="s">
        <v>62</v>
      </c>
      <c r="D1047" s="14" t="s">
        <v>61</v>
      </c>
      <c r="E1047" s="15">
        <v>381</v>
      </c>
      <c r="F1047" s="15">
        <v>679</v>
      </c>
      <c r="G1047" s="66">
        <v>1060</v>
      </c>
      <c r="H1047" s="17">
        <v>0</v>
      </c>
      <c r="I1047" s="13">
        <v>0</v>
      </c>
      <c r="J1047" s="13">
        <v>8</v>
      </c>
      <c r="K1047" s="19">
        <v>2</v>
      </c>
      <c r="M1047">
        <v>2</v>
      </c>
    </row>
    <row r="1048" spans="1:13" ht="12.75">
      <c r="A1048" s="13"/>
      <c r="B1048" s="13"/>
      <c r="C1048" s="14" t="s">
        <v>62</v>
      </c>
      <c r="D1048" s="14" t="s">
        <v>61</v>
      </c>
      <c r="E1048" s="15"/>
      <c r="F1048" s="15"/>
      <c r="G1048" s="16">
        <v>0</v>
      </c>
      <c r="H1048" s="17"/>
      <c r="I1048" s="13"/>
      <c r="J1048" s="13">
        <v>0</v>
      </c>
      <c r="K1048" s="19">
        <v>3</v>
      </c>
      <c r="M1048">
        <v>3</v>
      </c>
    </row>
    <row r="1049" spans="1:13" ht="12.75">
      <c r="A1049" s="13">
        <v>3</v>
      </c>
      <c r="B1049" s="13">
        <v>20</v>
      </c>
      <c r="C1049" s="14" t="s">
        <v>62</v>
      </c>
      <c r="D1049" s="14" t="s">
        <v>61</v>
      </c>
      <c r="E1049" s="15">
        <v>706</v>
      </c>
      <c r="F1049" s="15">
        <v>1080</v>
      </c>
      <c r="G1049" s="66">
        <v>1786</v>
      </c>
      <c r="H1049" s="17">
        <v>70</v>
      </c>
      <c r="I1049" s="13">
        <v>0</v>
      </c>
      <c r="J1049" s="13">
        <v>12</v>
      </c>
      <c r="K1049" s="19">
        <v>4</v>
      </c>
      <c r="M1049">
        <v>4</v>
      </c>
    </row>
    <row r="1050" spans="1:13" ht="12.75">
      <c r="A1050" s="13"/>
      <c r="B1050" s="13"/>
      <c r="C1050" s="14" t="s">
        <v>62</v>
      </c>
      <c r="D1050" s="14" t="s">
        <v>61</v>
      </c>
      <c r="E1050" s="15"/>
      <c r="F1050" s="15"/>
      <c r="G1050" s="16">
        <v>0</v>
      </c>
      <c r="H1050" s="17"/>
      <c r="I1050" s="13"/>
      <c r="J1050" s="13">
        <v>0</v>
      </c>
      <c r="K1050" s="19">
        <v>5</v>
      </c>
      <c r="M1050">
        <v>5</v>
      </c>
    </row>
    <row r="1051" spans="1:13" ht="12.75">
      <c r="A1051" s="13"/>
      <c r="B1051" s="13"/>
      <c r="C1051" s="14" t="s">
        <v>62</v>
      </c>
      <c r="D1051" s="14" t="s">
        <v>61</v>
      </c>
      <c r="E1051" s="15"/>
      <c r="F1051" s="15"/>
      <c r="G1051" s="16">
        <v>0</v>
      </c>
      <c r="H1051" s="17"/>
      <c r="I1051" s="13"/>
      <c r="J1051" s="13">
        <v>0</v>
      </c>
      <c r="K1051" s="19">
        <v>6</v>
      </c>
      <c r="M1051">
        <v>6</v>
      </c>
    </row>
    <row r="1052" spans="1:13" ht="12.75">
      <c r="A1052" s="13">
        <v>19</v>
      </c>
      <c r="B1052" s="13">
        <v>20</v>
      </c>
      <c r="C1052" s="14" t="s">
        <v>62</v>
      </c>
      <c r="D1052" s="14" t="s">
        <v>61</v>
      </c>
      <c r="E1052" s="15">
        <v>242</v>
      </c>
      <c r="F1052" s="15">
        <v>683</v>
      </c>
      <c r="G1052" s="66">
        <v>925</v>
      </c>
      <c r="H1052" s="17">
        <v>0</v>
      </c>
      <c r="I1052" s="13">
        <v>0</v>
      </c>
      <c r="J1052" s="13">
        <v>16</v>
      </c>
      <c r="K1052" s="19">
        <v>7</v>
      </c>
      <c r="M1052">
        <v>7</v>
      </c>
    </row>
    <row r="1053" spans="1:13" ht="12.75">
      <c r="A1053" s="13"/>
      <c r="B1053" s="13"/>
      <c r="C1053" s="14" t="s">
        <v>62</v>
      </c>
      <c r="D1053" s="14" t="s">
        <v>61</v>
      </c>
      <c r="E1053" s="15"/>
      <c r="F1053" s="15"/>
      <c r="G1053" s="16">
        <v>0</v>
      </c>
      <c r="H1053" s="17"/>
      <c r="I1053" s="13"/>
      <c r="J1053" s="13">
        <v>0</v>
      </c>
      <c r="K1053" s="19">
        <v>8</v>
      </c>
      <c r="M1053">
        <v>8</v>
      </c>
    </row>
    <row r="1054" spans="1:13" ht="12.75">
      <c r="A1054" s="13">
        <v>21</v>
      </c>
      <c r="B1054" s="13">
        <v>20</v>
      </c>
      <c r="C1054" s="14" t="s">
        <v>62</v>
      </c>
      <c r="D1054" s="14" t="s">
        <v>61</v>
      </c>
      <c r="E1054" s="15">
        <v>279</v>
      </c>
      <c r="F1054" s="15">
        <v>654</v>
      </c>
      <c r="G1054" s="66">
        <v>933</v>
      </c>
      <c r="H1054" s="17">
        <v>0</v>
      </c>
      <c r="I1054" s="13">
        <v>0</v>
      </c>
      <c r="J1054" s="13">
        <v>4</v>
      </c>
      <c r="K1054" s="19">
        <v>9</v>
      </c>
      <c r="M1054">
        <v>9</v>
      </c>
    </row>
    <row r="1055" spans="1:13" ht="12.75">
      <c r="A1055" s="13">
        <v>9</v>
      </c>
      <c r="B1055" s="13">
        <v>20</v>
      </c>
      <c r="C1055" s="14" t="s">
        <v>62</v>
      </c>
      <c r="D1055" s="14" t="s">
        <v>61</v>
      </c>
      <c r="E1055" s="15">
        <v>856</v>
      </c>
      <c r="F1055" s="15">
        <v>716</v>
      </c>
      <c r="G1055" s="66">
        <v>1572</v>
      </c>
      <c r="H1055" s="17">
        <v>0</v>
      </c>
      <c r="I1055" s="13">
        <v>0</v>
      </c>
      <c r="J1055" s="13">
        <v>6</v>
      </c>
      <c r="K1055" s="19">
        <v>10</v>
      </c>
      <c r="M1055">
        <v>10</v>
      </c>
    </row>
    <row r="1056" spans="1:13" ht="12.75">
      <c r="A1056" s="13">
        <v>6</v>
      </c>
      <c r="B1056" s="13">
        <v>20</v>
      </c>
      <c r="C1056" s="14" t="s">
        <v>62</v>
      </c>
      <c r="D1056" s="14" t="s">
        <v>61</v>
      </c>
      <c r="E1056" s="15">
        <v>707</v>
      </c>
      <c r="F1056" s="15">
        <v>962</v>
      </c>
      <c r="G1056" s="66">
        <v>1669</v>
      </c>
      <c r="H1056" s="17">
        <v>50</v>
      </c>
      <c r="I1056" s="13">
        <v>0</v>
      </c>
      <c r="J1056" s="13">
        <v>14</v>
      </c>
      <c r="K1056" s="19">
        <v>11</v>
      </c>
      <c r="M1056">
        <v>11</v>
      </c>
    </row>
    <row r="1057" spans="1:13" ht="12.75">
      <c r="A1057" s="13">
        <v>20</v>
      </c>
      <c r="B1057" s="13">
        <v>20</v>
      </c>
      <c r="C1057" s="14" t="s">
        <v>62</v>
      </c>
      <c r="D1057" s="14" t="s">
        <v>61</v>
      </c>
      <c r="E1057" s="15">
        <v>673</v>
      </c>
      <c r="F1057" s="15">
        <v>453</v>
      </c>
      <c r="G1057" s="66">
        <v>1126</v>
      </c>
      <c r="H1057" s="17">
        <v>0</v>
      </c>
      <c r="I1057" s="13">
        <v>0</v>
      </c>
      <c r="J1057" s="13">
        <v>28</v>
      </c>
      <c r="K1057" s="19">
        <v>12</v>
      </c>
      <c r="M1057">
        <v>12</v>
      </c>
    </row>
    <row r="1058" spans="1:13" ht="12.75">
      <c r="A1058" s="13">
        <v>8</v>
      </c>
      <c r="B1058" s="13">
        <v>20</v>
      </c>
      <c r="C1058" s="14" t="s">
        <v>62</v>
      </c>
      <c r="D1058" s="14" t="s">
        <v>61</v>
      </c>
      <c r="E1058" s="15">
        <v>655</v>
      </c>
      <c r="F1058" s="15">
        <v>857</v>
      </c>
      <c r="G1058" s="66">
        <v>1512</v>
      </c>
      <c r="H1058" s="17">
        <v>0</v>
      </c>
      <c r="I1058" s="13">
        <v>0</v>
      </c>
      <c r="J1058" s="13">
        <v>4</v>
      </c>
      <c r="K1058" s="19">
        <v>13</v>
      </c>
      <c r="M1058">
        <v>13</v>
      </c>
    </row>
    <row r="1059" spans="1:13" ht="12.75">
      <c r="A1059" s="13">
        <v>21</v>
      </c>
      <c r="B1059" s="13">
        <v>20</v>
      </c>
      <c r="C1059" s="14" t="s">
        <v>62</v>
      </c>
      <c r="D1059" s="14" t="s">
        <v>61</v>
      </c>
      <c r="E1059" s="15">
        <v>646</v>
      </c>
      <c r="F1059" s="15">
        <v>400</v>
      </c>
      <c r="G1059" s="66">
        <v>1046</v>
      </c>
      <c r="H1059" s="17">
        <v>0</v>
      </c>
      <c r="I1059" s="13">
        <v>0</v>
      </c>
      <c r="J1059" s="13">
        <v>12</v>
      </c>
      <c r="K1059" s="19">
        <v>14</v>
      </c>
      <c r="M1059">
        <v>14</v>
      </c>
    </row>
    <row r="1060" spans="1:13" ht="12.75">
      <c r="A1060" s="13">
        <v>1</v>
      </c>
      <c r="B1060" s="13">
        <v>20</v>
      </c>
      <c r="C1060" s="14" t="s">
        <v>62</v>
      </c>
      <c r="D1060" s="14" t="s">
        <v>61</v>
      </c>
      <c r="E1060" s="15">
        <v>922</v>
      </c>
      <c r="F1060" s="15">
        <v>1163</v>
      </c>
      <c r="G1060" s="66">
        <v>2085</v>
      </c>
      <c r="H1060" s="17">
        <v>85</v>
      </c>
      <c r="I1060" s="13">
        <v>15</v>
      </c>
      <c r="J1060" s="13">
        <v>2</v>
      </c>
      <c r="K1060" s="19">
        <v>15</v>
      </c>
      <c r="M1060">
        <v>15</v>
      </c>
    </row>
    <row r="1061" spans="1:13" ht="12.75">
      <c r="A1061" s="13">
        <v>22</v>
      </c>
      <c r="B1061" s="13">
        <v>20</v>
      </c>
      <c r="C1061" s="14" t="s">
        <v>62</v>
      </c>
      <c r="D1061" s="14" t="s">
        <v>61</v>
      </c>
      <c r="E1061" s="15">
        <v>223</v>
      </c>
      <c r="F1061" s="15">
        <v>191</v>
      </c>
      <c r="G1061" s="66">
        <v>415</v>
      </c>
      <c r="H1061" s="17">
        <v>0</v>
      </c>
      <c r="I1061" s="13">
        <v>0</v>
      </c>
      <c r="J1061" s="13">
        <v>28</v>
      </c>
      <c r="K1061" s="19">
        <v>16</v>
      </c>
      <c r="M1061">
        <v>16</v>
      </c>
    </row>
    <row r="1062" spans="1:13" ht="12.75">
      <c r="A1062" s="13">
        <v>22</v>
      </c>
      <c r="B1062" s="13">
        <v>20</v>
      </c>
      <c r="C1062" s="14" t="s">
        <v>62</v>
      </c>
      <c r="D1062" s="14" t="s">
        <v>61</v>
      </c>
      <c r="E1062" s="15">
        <v>0</v>
      </c>
      <c r="F1062" s="15">
        <v>0</v>
      </c>
      <c r="G1062" s="66">
        <v>0</v>
      </c>
      <c r="H1062" s="17">
        <v>0</v>
      </c>
      <c r="I1062" s="13">
        <v>0</v>
      </c>
      <c r="J1062" s="13">
        <v>20</v>
      </c>
      <c r="K1062" s="19">
        <v>17</v>
      </c>
      <c r="M1062">
        <v>17</v>
      </c>
    </row>
    <row r="1063" spans="1:13" ht="12.75">
      <c r="A1063" s="13"/>
      <c r="B1063" s="13"/>
      <c r="C1063" s="14" t="s">
        <v>62</v>
      </c>
      <c r="D1063" s="14" t="s">
        <v>61</v>
      </c>
      <c r="E1063" s="15"/>
      <c r="F1063" s="15"/>
      <c r="G1063" s="16">
        <v>0</v>
      </c>
      <c r="H1063" s="17"/>
      <c r="I1063" s="13"/>
      <c r="J1063" s="13">
        <v>0</v>
      </c>
      <c r="K1063" s="19">
        <v>18</v>
      </c>
      <c r="M1063">
        <v>18</v>
      </c>
    </row>
    <row r="1064" spans="1:13" ht="12.75">
      <c r="A1064" s="13">
        <v>1</v>
      </c>
      <c r="B1064" s="13">
        <v>20</v>
      </c>
      <c r="C1064" s="14" t="s">
        <v>62</v>
      </c>
      <c r="D1064" s="14" t="s">
        <v>61</v>
      </c>
      <c r="E1064" s="15">
        <v>1046</v>
      </c>
      <c r="F1064" s="15">
        <v>1000</v>
      </c>
      <c r="G1064" s="66">
        <v>2046</v>
      </c>
      <c r="H1064" s="17">
        <v>90</v>
      </c>
      <c r="I1064" s="13">
        <v>11</v>
      </c>
      <c r="J1064" s="13">
        <v>2</v>
      </c>
      <c r="K1064" s="19">
        <v>19</v>
      </c>
      <c r="M1064">
        <v>19</v>
      </c>
    </row>
    <row r="1065" spans="1:13" ht="12.75">
      <c r="A1065" s="13">
        <v>21</v>
      </c>
      <c r="B1065" s="13">
        <v>20</v>
      </c>
      <c r="C1065" s="14" t="s">
        <v>62</v>
      </c>
      <c r="D1065" s="14" t="s">
        <v>61</v>
      </c>
      <c r="E1065" s="15">
        <v>582</v>
      </c>
      <c r="F1065" s="15">
        <v>599</v>
      </c>
      <c r="G1065" s="66">
        <v>1181</v>
      </c>
      <c r="H1065" s="17">
        <v>0</v>
      </c>
      <c r="I1065" s="13">
        <v>0</v>
      </c>
      <c r="J1065" s="13">
        <v>12</v>
      </c>
      <c r="K1065" s="19">
        <v>20</v>
      </c>
      <c r="M1065">
        <v>20</v>
      </c>
    </row>
    <row r="1066" spans="1:13" ht="12.75">
      <c r="A1066" s="13">
        <v>18</v>
      </c>
      <c r="B1066" s="13">
        <v>20</v>
      </c>
      <c r="C1066" s="14" t="s">
        <v>62</v>
      </c>
      <c r="D1066" s="14" t="s">
        <v>61</v>
      </c>
      <c r="E1066" s="15">
        <v>929</v>
      </c>
      <c r="F1066" s="15">
        <v>278</v>
      </c>
      <c r="G1066" s="66">
        <v>1207</v>
      </c>
      <c r="H1066" s="17">
        <v>0</v>
      </c>
      <c r="I1066" s="13">
        <v>0</v>
      </c>
      <c r="J1066" s="13">
        <v>4</v>
      </c>
      <c r="K1066" s="19">
        <v>21</v>
      </c>
      <c r="M1066">
        <v>21</v>
      </c>
    </row>
    <row r="1067" spans="1:13" ht="12.75">
      <c r="A1067" s="13">
        <v>12</v>
      </c>
      <c r="B1067" s="13">
        <v>20</v>
      </c>
      <c r="C1067" s="14" t="s">
        <v>62</v>
      </c>
      <c r="D1067" s="14" t="s">
        <v>61</v>
      </c>
      <c r="E1067" s="15">
        <v>918</v>
      </c>
      <c r="F1067" s="15">
        <v>620</v>
      </c>
      <c r="G1067" s="66">
        <v>1538</v>
      </c>
      <c r="H1067" s="17">
        <v>0</v>
      </c>
      <c r="I1067" s="13">
        <v>0</v>
      </c>
      <c r="J1067" s="13">
        <v>18</v>
      </c>
      <c r="K1067" s="19">
        <v>22</v>
      </c>
      <c r="M1067">
        <v>22</v>
      </c>
    </row>
    <row r="1068" spans="1:13" ht="12.75">
      <c r="A1068" s="13"/>
      <c r="B1068" s="13"/>
      <c r="C1068" s="14" t="s">
        <v>62</v>
      </c>
      <c r="D1068" s="14" t="s">
        <v>61</v>
      </c>
      <c r="E1068" s="15"/>
      <c r="F1068" s="15"/>
      <c r="G1068" s="16">
        <v>0</v>
      </c>
      <c r="H1068" s="17"/>
      <c r="I1068" s="13"/>
      <c r="J1068" s="13">
        <v>0</v>
      </c>
      <c r="K1068" s="19">
        <v>23</v>
      </c>
      <c r="M1068">
        <v>23</v>
      </c>
    </row>
    <row r="1069" spans="1:13" ht="12.75">
      <c r="A1069" s="13"/>
      <c r="B1069" s="13"/>
      <c r="C1069" s="14" t="s">
        <v>62</v>
      </c>
      <c r="D1069" s="14" t="s">
        <v>61</v>
      </c>
      <c r="E1069" s="15"/>
      <c r="F1069" s="15"/>
      <c r="G1069" s="16">
        <v>0</v>
      </c>
      <c r="H1069" s="17"/>
      <c r="I1069" s="13"/>
      <c r="J1069" s="13">
        <v>0</v>
      </c>
      <c r="K1069" s="19">
        <v>24</v>
      </c>
      <c r="M1069">
        <v>24</v>
      </c>
    </row>
    <row r="1070" spans="1:13" ht="12.75">
      <c r="A1070" s="13"/>
      <c r="B1070" s="13"/>
      <c r="C1070" s="14" t="s">
        <v>62</v>
      </c>
      <c r="D1070" s="14" t="s">
        <v>61</v>
      </c>
      <c r="E1070" s="15"/>
      <c r="F1070" s="15"/>
      <c r="G1070" s="16">
        <v>0</v>
      </c>
      <c r="H1070" s="17"/>
      <c r="I1070" s="13"/>
      <c r="J1070" s="13">
        <v>0</v>
      </c>
      <c r="K1070" s="19">
        <v>25</v>
      </c>
      <c r="M1070">
        <v>25</v>
      </c>
    </row>
    <row r="1071" spans="1:13" ht="12.75">
      <c r="A1071" s="13"/>
      <c r="B1071" s="13"/>
      <c r="C1071" s="14" t="s">
        <v>62</v>
      </c>
      <c r="D1071" s="14" t="s">
        <v>61</v>
      </c>
      <c r="E1071" s="15"/>
      <c r="F1071" s="15"/>
      <c r="G1071" s="16">
        <v>0</v>
      </c>
      <c r="H1071" s="17"/>
      <c r="I1071" s="13"/>
      <c r="J1071" s="13">
        <v>0</v>
      </c>
      <c r="K1071" s="19">
        <v>26</v>
      </c>
      <c r="M1071">
        <v>26</v>
      </c>
    </row>
    <row r="1072" spans="1:13" ht="12.75">
      <c r="A1072" s="13"/>
      <c r="B1072" s="13"/>
      <c r="C1072" s="14" t="s">
        <v>62</v>
      </c>
      <c r="D1072" s="14" t="s">
        <v>61</v>
      </c>
      <c r="E1072" s="15"/>
      <c r="F1072" s="15"/>
      <c r="G1072" s="16">
        <v>0</v>
      </c>
      <c r="H1072" s="17"/>
      <c r="I1072" s="13"/>
      <c r="J1072" s="13">
        <v>0</v>
      </c>
      <c r="K1072" s="19">
        <v>27</v>
      </c>
      <c r="M1072">
        <v>27</v>
      </c>
    </row>
    <row r="1073" spans="1:13" ht="12.75">
      <c r="A1073" s="13"/>
      <c r="B1073" s="13"/>
      <c r="C1073" s="14" t="s">
        <v>62</v>
      </c>
      <c r="D1073" s="14" t="s">
        <v>61</v>
      </c>
      <c r="E1073" s="15"/>
      <c r="F1073" s="15"/>
      <c r="G1073" s="16">
        <v>0</v>
      </c>
      <c r="H1073" s="17"/>
      <c r="I1073" s="13"/>
      <c r="J1073" s="13">
        <v>0</v>
      </c>
      <c r="K1073" s="19">
        <v>28</v>
      </c>
      <c r="M1073">
        <v>28</v>
      </c>
    </row>
    <row r="1074" spans="1:13" ht="12.75">
      <c r="A1074" s="13"/>
      <c r="B1074" s="13"/>
      <c r="C1074" s="14" t="s">
        <v>62</v>
      </c>
      <c r="D1074" s="14" t="s">
        <v>61</v>
      </c>
      <c r="E1074" s="15"/>
      <c r="F1074" s="15"/>
      <c r="G1074" s="16">
        <v>0</v>
      </c>
      <c r="H1074" s="17"/>
      <c r="I1074" s="13"/>
      <c r="J1074" s="13">
        <v>0</v>
      </c>
      <c r="K1074" s="19">
        <v>29</v>
      </c>
      <c r="M1074">
        <v>29</v>
      </c>
    </row>
    <row r="1075" spans="1:13" ht="12.75">
      <c r="A1075" s="13"/>
      <c r="B1075" s="13"/>
      <c r="C1075" s="14" t="s">
        <v>62</v>
      </c>
      <c r="D1075" s="14" t="s">
        <v>61</v>
      </c>
      <c r="E1075" s="15"/>
      <c r="F1075" s="15"/>
      <c r="G1075" s="16">
        <v>0</v>
      </c>
      <c r="H1075" s="17"/>
      <c r="I1075" s="13"/>
      <c r="J1075" s="13">
        <v>0</v>
      </c>
      <c r="K1075" s="19">
        <v>30</v>
      </c>
      <c r="M1075">
        <v>30</v>
      </c>
    </row>
    <row r="1076" spans="2:10" ht="15.75">
      <c r="B1076" s="3"/>
      <c r="D1076" s="26" t="s">
        <v>13</v>
      </c>
      <c r="E1076" s="27"/>
      <c r="F1076" s="28"/>
      <c r="G1076" s="29">
        <f>SUM(G1046:G1075)</f>
        <v>21140</v>
      </c>
      <c r="H1076" s="30">
        <f>SUM(H1046:H1075)</f>
        <v>295</v>
      </c>
      <c r="I1076" s="30">
        <f>SUM(I1046:I1075)</f>
        <v>26</v>
      </c>
      <c r="J1076" s="30">
        <f>SUM(J1046:J1075)</f>
        <v>204</v>
      </c>
    </row>
    <row r="1077" spans="7:10" ht="12.75">
      <c r="G1077" s="4" t="s">
        <v>14</v>
      </c>
      <c r="H1077" s="3" t="s">
        <v>9</v>
      </c>
      <c r="I1077" s="3" t="s">
        <v>10</v>
      </c>
      <c r="J1077" s="3" t="s">
        <v>11</v>
      </c>
    </row>
    <row r="1078" spans="2:11" ht="12.75">
      <c r="B1078"/>
      <c r="C1078"/>
      <c r="D1078" s="31" t="s">
        <v>15</v>
      </c>
      <c r="E1078" s="32">
        <v>0</v>
      </c>
      <c r="F1078" s="1"/>
      <c r="G1078" s="33"/>
      <c r="H1078" s="313" t="s">
        <v>16</v>
      </c>
      <c r="I1078" s="313"/>
      <c r="J1078" s="313"/>
      <c r="K1078" s="35">
        <f>J1076/17</f>
        <v>12</v>
      </c>
    </row>
    <row r="1079" spans="2:11" ht="12.75">
      <c r="B1079"/>
      <c r="C1079" s="36" t="s">
        <v>17</v>
      </c>
      <c r="D1079"/>
      <c r="E1079" s="1"/>
      <c r="F1079" s="1"/>
      <c r="G1079" s="4" t="s">
        <v>18</v>
      </c>
      <c r="H1079" s="1"/>
      <c r="I1079" s="1"/>
      <c r="J1079" s="1"/>
      <c r="K1079" s="28"/>
    </row>
    <row r="1080" spans="2:11" ht="15.75">
      <c r="B1080" s="32">
        <v>2</v>
      </c>
      <c r="C1080" s="37" t="s">
        <v>19</v>
      </c>
      <c r="D1080" s="31" t="s">
        <v>20</v>
      </c>
      <c r="E1080" s="38">
        <f>B1087</f>
        <v>4</v>
      </c>
      <c r="F1080" s="1"/>
      <c r="G1080" s="39">
        <f>G1076/17</f>
        <v>1243.5294117647059</v>
      </c>
      <c r="H1080" s="1"/>
      <c r="I1080" s="1"/>
      <c r="J1080" s="1"/>
      <c r="K1080" s="28"/>
    </row>
    <row r="1081" spans="2:11" ht="15">
      <c r="B1081" s="32">
        <v>0</v>
      </c>
      <c r="C1081" s="37" t="s">
        <v>21</v>
      </c>
      <c r="D1081" s="4" t="s">
        <v>22</v>
      </c>
      <c r="E1081" s="40">
        <v>2085</v>
      </c>
      <c r="F1081" s="1" t="s">
        <v>14</v>
      </c>
      <c r="G1081" s="33"/>
      <c r="H1081" s="1"/>
      <c r="I1081" s="1"/>
      <c r="J1081" s="1"/>
      <c r="K1081" s="28"/>
    </row>
    <row r="1082" spans="2:11" ht="18">
      <c r="B1082" s="32">
        <v>1</v>
      </c>
      <c r="C1082" s="37" t="s">
        <v>23</v>
      </c>
      <c r="D1082" s="4" t="s">
        <v>24</v>
      </c>
      <c r="E1082" s="41">
        <v>0</v>
      </c>
      <c r="F1082" s="34" t="s">
        <v>25</v>
      </c>
      <c r="G1082" s="42"/>
      <c r="H1082" s="43"/>
      <c r="I1082" s="43"/>
      <c r="J1082" s="43"/>
      <c r="K1082" s="28"/>
    </row>
    <row r="1083" spans="2:11" ht="12.75">
      <c r="B1083" s="32">
        <v>0</v>
      </c>
      <c r="C1083" s="37" t="s">
        <v>26</v>
      </c>
      <c r="D1083"/>
      <c r="E1083" s="1"/>
      <c r="F1083" s="1"/>
      <c r="G1083" s="33"/>
      <c r="H1083" s="1"/>
      <c r="I1083" s="1"/>
      <c r="J1083" s="1"/>
      <c r="K1083" s="28"/>
    </row>
    <row r="1084" spans="2:3" ht="12.75">
      <c r="B1084" s="32">
        <v>0</v>
      </c>
      <c r="C1084" s="37" t="s">
        <v>27</v>
      </c>
    </row>
    <row r="1085" spans="2:3" ht="12.75">
      <c r="B1085" s="32">
        <v>1</v>
      </c>
      <c r="C1085" s="37" t="s">
        <v>28</v>
      </c>
    </row>
    <row r="1086" spans="2:3" ht="12.75">
      <c r="B1086" s="32">
        <v>0</v>
      </c>
      <c r="C1086" s="37" t="s">
        <v>33</v>
      </c>
    </row>
    <row r="1087" ht="15.75">
      <c r="B1087" s="38">
        <f>SUM(B1080:B1086)</f>
        <v>4</v>
      </c>
    </row>
  </sheetData>
  <sheetProtection selectLockedCells="1" selectUnlockedCells="1"/>
  <mergeCells count="75">
    <mergeCell ref="H1078:J1078"/>
    <mergeCell ref="H987:J987"/>
    <mergeCell ref="C998:D998"/>
    <mergeCell ref="E998:K998"/>
    <mergeCell ref="H1032:J1032"/>
    <mergeCell ref="C1044:D1044"/>
    <mergeCell ref="E1044:K1044"/>
    <mergeCell ref="H895:J895"/>
    <mergeCell ref="C907:D907"/>
    <mergeCell ref="E907:K907"/>
    <mergeCell ref="H941:J941"/>
    <mergeCell ref="C953:D953"/>
    <mergeCell ref="E953:K953"/>
    <mergeCell ref="H804:J804"/>
    <mergeCell ref="C816:D816"/>
    <mergeCell ref="E816:K816"/>
    <mergeCell ref="H850:J850"/>
    <mergeCell ref="C861:D861"/>
    <mergeCell ref="E861:K861"/>
    <mergeCell ref="H714:J714"/>
    <mergeCell ref="C725:D725"/>
    <mergeCell ref="E725:K725"/>
    <mergeCell ref="H759:J759"/>
    <mergeCell ref="C770:D770"/>
    <mergeCell ref="E770:K770"/>
    <mergeCell ref="H622:J622"/>
    <mergeCell ref="C633:D633"/>
    <mergeCell ref="E633:K633"/>
    <mergeCell ref="H667:J667"/>
    <mergeCell ref="C680:D680"/>
    <mergeCell ref="E680:K680"/>
    <mergeCell ref="H531:J531"/>
    <mergeCell ref="C542:D542"/>
    <mergeCell ref="E542:K542"/>
    <mergeCell ref="H575:J575"/>
    <mergeCell ref="C588:D588"/>
    <mergeCell ref="E588:K588"/>
    <mergeCell ref="H441:J441"/>
    <mergeCell ref="C452:D452"/>
    <mergeCell ref="E452:K452"/>
    <mergeCell ref="H486:J486"/>
    <mergeCell ref="C497:D497"/>
    <mergeCell ref="E497:K497"/>
    <mergeCell ref="H351:J351"/>
    <mergeCell ref="C362:D362"/>
    <mergeCell ref="E362:K362"/>
    <mergeCell ref="H395:J395"/>
    <mergeCell ref="H397:J397"/>
    <mergeCell ref="C407:D407"/>
    <mergeCell ref="E407:K407"/>
    <mergeCell ref="H262:J262"/>
    <mergeCell ref="C272:D272"/>
    <mergeCell ref="E272:K272"/>
    <mergeCell ref="H306:J306"/>
    <mergeCell ref="C317:D317"/>
    <mergeCell ref="E317:K317"/>
    <mergeCell ref="H170:J170"/>
    <mergeCell ref="H172:J172"/>
    <mergeCell ref="C182:D182"/>
    <mergeCell ref="E182:K182"/>
    <mergeCell ref="C228:D228"/>
    <mergeCell ref="E228:K228"/>
    <mergeCell ref="H80:J80"/>
    <mergeCell ref="C91:D91"/>
    <mergeCell ref="E91:K91"/>
    <mergeCell ref="H124:J124"/>
    <mergeCell ref="H126:J126"/>
    <mergeCell ref="C137:D137"/>
    <mergeCell ref="E137:K137"/>
    <mergeCell ref="C1:D1"/>
    <mergeCell ref="E1:K1"/>
    <mergeCell ref="H35:J35"/>
    <mergeCell ref="C45:D45"/>
    <mergeCell ref="E45:K45"/>
    <mergeCell ref="H78:J78"/>
  </mergeCells>
  <printOptions/>
  <pageMargins left="0.4701388888888889" right="0.3972222222222222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5"/>
  <sheetViews>
    <sheetView zoomScale="110" zoomScaleNormal="110" zoomScalePageLayoutView="0" workbookViewId="0" topLeftCell="A24">
      <selection activeCell="C74" sqref="C74"/>
    </sheetView>
  </sheetViews>
  <sheetFormatPr defaultColWidth="8.375" defaultRowHeight="12.75" outlineLevelRow="1"/>
  <cols>
    <col min="1" max="2" width="3.375" style="25" customWidth="1"/>
    <col min="3" max="3" width="18.375" style="0" customWidth="1"/>
    <col min="4" max="4" width="21.375" style="0" customWidth="1"/>
    <col min="5" max="5" width="3.375" style="1" customWidth="1"/>
    <col min="6" max="6" width="7.375" style="33" customWidth="1"/>
    <col min="7" max="7" width="5.375" style="1" customWidth="1"/>
    <col min="8" max="8" width="3.375" style="0" customWidth="1"/>
    <col min="9" max="9" width="6.375" style="0" customWidth="1"/>
    <col min="10" max="10" width="3.375" style="0" customWidth="1"/>
    <col min="11" max="11" width="6.375" style="0" customWidth="1"/>
    <col min="12" max="13" width="4.375" style="0" customWidth="1"/>
  </cols>
  <sheetData>
    <row r="1" spans="1:13" s="104" customFormat="1" ht="18" customHeight="1">
      <c r="A1" s="334" t="s">
        <v>241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3" s="104" customFormat="1" ht="18" customHeight="1">
      <c r="A2" s="316" t="s">
        <v>242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12.75">
      <c r="A3" s="236" t="s">
        <v>217</v>
      </c>
      <c r="B3" s="236" t="s">
        <v>243</v>
      </c>
      <c r="C3" s="192" t="s">
        <v>64</v>
      </c>
      <c r="D3" s="192" t="s">
        <v>65</v>
      </c>
      <c r="E3" s="193" t="s">
        <v>220</v>
      </c>
      <c r="F3" s="237" t="s">
        <v>221</v>
      </c>
      <c r="G3" s="193" t="s">
        <v>104</v>
      </c>
      <c r="H3" s="193" t="s">
        <v>159</v>
      </c>
      <c r="I3" s="193" t="s">
        <v>244</v>
      </c>
      <c r="J3" s="193" t="s">
        <v>159</v>
      </c>
      <c r="K3" s="193" t="s">
        <v>8</v>
      </c>
      <c r="L3" s="193" t="s">
        <v>10</v>
      </c>
      <c r="M3" s="197" t="s">
        <v>159</v>
      </c>
    </row>
    <row r="4" spans="1:15" ht="15" customHeight="1">
      <c r="A4" s="238">
        <v>1</v>
      </c>
      <c r="B4" s="238"/>
      <c r="C4" s="155" t="s">
        <v>84</v>
      </c>
      <c r="D4" s="122" t="s">
        <v>71</v>
      </c>
      <c r="E4" s="18"/>
      <c r="F4" s="16"/>
      <c r="G4" s="13"/>
      <c r="H4" s="37"/>
      <c r="I4" s="37"/>
      <c r="J4" s="37"/>
      <c r="K4" s="52"/>
      <c r="L4" s="13"/>
      <c r="M4" s="17"/>
      <c r="O4" s="1"/>
    </row>
    <row r="5" spans="1:15" ht="15" customHeight="1">
      <c r="A5" s="238">
        <v>2</v>
      </c>
      <c r="B5" s="238"/>
      <c r="C5" s="121" t="s">
        <v>40</v>
      </c>
      <c r="D5" s="122" t="s">
        <v>1</v>
      </c>
      <c r="E5" s="18"/>
      <c r="F5" s="16"/>
      <c r="G5" s="17"/>
      <c r="H5" s="37"/>
      <c r="I5" s="37"/>
      <c r="J5" s="37"/>
      <c r="K5" s="52"/>
      <c r="L5" s="17"/>
      <c r="M5" s="15"/>
      <c r="O5" s="1"/>
    </row>
    <row r="6" spans="1:15" ht="15" customHeight="1">
      <c r="A6" s="238">
        <v>3</v>
      </c>
      <c r="B6" s="238"/>
      <c r="C6" s="155" t="s">
        <v>34</v>
      </c>
      <c r="D6" s="156" t="s">
        <v>35</v>
      </c>
      <c r="E6" s="18"/>
      <c r="F6" s="16"/>
      <c r="G6" s="13"/>
      <c r="H6" s="37"/>
      <c r="I6" s="37"/>
      <c r="J6" s="37"/>
      <c r="K6" s="52"/>
      <c r="L6" s="17"/>
      <c r="M6" s="15"/>
      <c r="O6" s="1"/>
    </row>
    <row r="7" spans="1:15" ht="15" customHeight="1">
      <c r="A7" s="238">
        <v>4</v>
      </c>
      <c r="B7" s="238"/>
      <c r="C7" s="121" t="s">
        <v>37</v>
      </c>
      <c r="D7" s="122" t="s">
        <v>31</v>
      </c>
      <c r="E7" s="18"/>
      <c r="F7" s="16"/>
      <c r="G7" s="13"/>
      <c r="H7" s="37"/>
      <c r="I7" s="37"/>
      <c r="J7" s="37"/>
      <c r="K7" s="52"/>
      <c r="L7" s="17"/>
      <c r="M7" s="15"/>
      <c r="O7" s="1"/>
    </row>
    <row r="8" spans="1:15" ht="15" customHeight="1">
      <c r="A8" s="238">
        <v>5</v>
      </c>
      <c r="B8" s="238"/>
      <c r="C8" s="121" t="s">
        <v>79</v>
      </c>
      <c r="D8" s="122" t="s">
        <v>81</v>
      </c>
      <c r="E8" s="18"/>
      <c r="F8" s="16"/>
      <c r="G8" s="17"/>
      <c r="H8" s="37"/>
      <c r="I8" s="37"/>
      <c r="J8" s="37"/>
      <c r="K8" s="52"/>
      <c r="L8" s="18"/>
      <c r="M8" s="17"/>
      <c r="O8" s="1"/>
    </row>
    <row r="9" spans="1:13" ht="15" customHeight="1">
      <c r="A9" s="238">
        <v>6</v>
      </c>
      <c r="B9" s="238"/>
      <c r="C9" s="121" t="s">
        <v>41</v>
      </c>
      <c r="D9" s="122" t="s">
        <v>42</v>
      </c>
      <c r="E9" s="18"/>
      <c r="F9" s="16"/>
      <c r="G9" s="13"/>
      <c r="H9" s="37"/>
      <c r="I9" s="37"/>
      <c r="J9" s="37"/>
      <c r="K9" s="52"/>
      <c r="L9" s="18"/>
      <c r="M9" s="17"/>
    </row>
    <row r="10" spans="1:13" ht="15" customHeight="1">
      <c r="A10" s="238">
        <v>7</v>
      </c>
      <c r="B10" s="238"/>
      <c r="C10" s="121" t="s">
        <v>53</v>
      </c>
      <c r="D10" s="122" t="s">
        <v>1</v>
      </c>
      <c r="E10" s="18"/>
      <c r="F10" s="16"/>
      <c r="G10" s="13"/>
      <c r="H10" s="37"/>
      <c r="I10" s="37"/>
      <c r="J10" s="37"/>
      <c r="K10" s="52"/>
      <c r="L10" s="17"/>
      <c r="M10" s="15"/>
    </row>
    <row r="11" spans="1:13" ht="15" customHeight="1">
      <c r="A11" s="238">
        <v>8</v>
      </c>
      <c r="B11" s="238"/>
      <c r="C11" s="155" t="s">
        <v>55</v>
      </c>
      <c r="D11" s="156" t="s">
        <v>1</v>
      </c>
      <c r="E11" s="18"/>
      <c r="F11" s="16"/>
      <c r="G11" s="17"/>
      <c r="H11" s="37"/>
      <c r="I11" s="37"/>
      <c r="J11" s="37"/>
      <c r="K11" s="52"/>
      <c r="L11" s="17"/>
      <c r="M11" s="15"/>
    </row>
    <row r="12" spans="1:13" ht="15" customHeight="1">
      <c r="A12" s="238">
        <v>9</v>
      </c>
      <c r="B12" s="238"/>
      <c r="C12" s="121" t="s">
        <v>78</v>
      </c>
      <c r="D12" s="122" t="s">
        <v>42</v>
      </c>
      <c r="E12" s="18"/>
      <c r="F12" s="16"/>
      <c r="G12" s="17"/>
      <c r="H12" s="37"/>
      <c r="I12" s="37"/>
      <c r="J12" s="37"/>
      <c r="K12" s="52"/>
      <c r="L12" s="17"/>
      <c r="M12" s="17"/>
    </row>
    <row r="13" spans="1:13" ht="15" customHeight="1">
      <c r="A13" s="238">
        <v>10</v>
      </c>
      <c r="B13" s="238"/>
      <c r="C13" s="96" t="s">
        <v>73</v>
      </c>
      <c r="D13" s="37" t="s">
        <v>71</v>
      </c>
      <c r="E13" s="18"/>
      <c r="F13" s="16"/>
      <c r="G13" s="13"/>
      <c r="H13" s="37"/>
      <c r="I13" s="37"/>
      <c r="J13" s="37"/>
      <c r="K13" s="52"/>
      <c r="L13" s="13"/>
      <c r="M13" s="15"/>
    </row>
    <row r="14" spans="1:13" ht="15" customHeight="1">
      <c r="A14" s="238">
        <v>11</v>
      </c>
      <c r="B14" s="238"/>
      <c r="C14" s="96" t="s">
        <v>80</v>
      </c>
      <c r="D14" s="37" t="s">
        <v>81</v>
      </c>
      <c r="E14" s="18"/>
      <c r="F14" s="16"/>
      <c r="G14" s="13"/>
      <c r="H14" s="37"/>
      <c r="I14" s="37"/>
      <c r="J14" s="37"/>
      <c r="K14" s="52"/>
      <c r="L14" s="17"/>
      <c r="M14" s="15"/>
    </row>
    <row r="15" spans="1:13" ht="15" customHeight="1">
      <c r="A15" s="238">
        <v>12</v>
      </c>
      <c r="B15" s="238"/>
      <c r="C15" s="121" t="s">
        <v>58</v>
      </c>
      <c r="D15" s="122" t="s">
        <v>35</v>
      </c>
      <c r="E15" s="18"/>
      <c r="F15" s="16"/>
      <c r="G15" s="13"/>
      <c r="H15" s="37"/>
      <c r="I15" s="37"/>
      <c r="J15" s="37"/>
      <c r="K15" s="52"/>
      <c r="L15" s="17"/>
      <c r="M15" s="17"/>
    </row>
    <row r="16" spans="1:13" ht="15" customHeight="1">
      <c r="A16" s="238">
        <v>13</v>
      </c>
      <c r="B16" s="238"/>
      <c r="C16" s="155" t="s">
        <v>38</v>
      </c>
      <c r="D16" s="156" t="s">
        <v>1</v>
      </c>
      <c r="E16" s="18"/>
      <c r="F16" s="16"/>
      <c r="G16" s="13"/>
      <c r="H16" s="37"/>
      <c r="I16" s="37"/>
      <c r="J16" s="37"/>
      <c r="K16" s="52"/>
      <c r="L16" s="18"/>
      <c r="M16" s="15"/>
    </row>
    <row r="17" spans="1:13" ht="15" customHeight="1">
      <c r="A17" s="238">
        <v>14</v>
      </c>
      <c r="B17" s="238"/>
      <c r="C17" s="121" t="s">
        <v>36</v>
      </c>
      <c r="D17" s="122" t="s">
        <v>1</v>
      </c>
      <c r="E17" s="18"/>
      <c r="F17" s="16"/>
      <c r="G17" s="13"/>
      <c r="H17" s="37"/>
      <c r="I17" s="37"/>
      <c r="J17" s="37"/>
      <c r="K17" s="52"/>
      <c r="L17" s="17"/>
      <c r="M17" s="232"/>
    </row>
    <row r="18" spans="1:13" ht="15" customHeight="1">
      <c r="A18" s="238">
        <v>15</v>
      </c>
      <c r="B18" s="238"/>
      <c r="C18" s="155" t="s">
        <v>30</v>
      </c>
      <c r="D18" s="156" t="s">
        <v>31</v>
      </c>
      <c r="E18" s="18"/>
      <c r="F18" s="16"/>
      <c r="G18" s="13"/>
      <c r="H18" s="37"/>
      <c r="I18" s="37"/>
      <c r="J18" s="37"/>
      <c r="K18" s="52"/>
      <c r="L18" s="17"/>
      <c r="M18" s="17"/>
    </row>
    <row r="19" spans="1:13" ht="15" customHeight="1">
      <c r="A19" s="238">
        <v>16</v>
      </c>
      <c r="B19" s="238"/>
      <c r="C19" s="155" t="s">
        <v>57</v>
      </c>
      <c r="D19" s="156" t="s">
        <v>1</v>
      </c>
      <c r="E19" s="18"/>
      <c r="F19" s="16"/>
      <c r="G19" s="17"/>
      <c r="H19" s="37"/>
      <c r="I19" s="37"/>
      <c r="J19" s="37"/>
      <c r="K19" s="52"/>
      <c r="L19" s="18"/>
      <c r="M19" s="15"/>
    </row>
    <row r="20" spans="1:13" ht="15" customHeight="1">
      <c r="A20" s="238">
        <v>17</v>
      </c>
      <c r="B20" s="238"/>
      <c r="C20" s="155" t="s">
        <v>56</v>
      </c>
      <c r="D20" s="156" t="s">
        <v>42</v>
      </c>
      <c r="E20" s="18"/>
      <c r="F20" s="16"/>
      <c r="G20" s="17"/>
      <c r="H20" s="37"/>
      <c r="I20" s="37"/>
      <c r="J20" s="37"/>
      <c r="K20" s="52"/>
      <c r="L20" s="20"/>
      <c r="M20" s="15"/>
    </row>
    <row r="21" spans="1:13" ht="15" customHeight="1">
      <c r="A21" s="238">
        <v>18</v>
      </c>
      <c r="B21" s="238"/>
      <c r="C21" s="121" t="s">
        <v>39</v>
      </c>
      <c r="D21" s="122" t="s">
        <v>1</v>
      </c>
      <c r="E21" s="18"/>
      <c r="F21" s="16"/>
      <c r="G21" s="13"/>
      <c r="H21" s="37"/>
      <c r="I21" s="37"/>
      <c r="J21" s="37"/>
      <c r="K21" s="52"/>
      <c r="L21" s="17"/>
      <c r="M21" s="15"/>
    </row>
    <row r="22" spans="1:13" ht="15" customHeight="1">
      <c r="A22" s="238">
        <v>19</v>
      </c>
      <c r="B22" s="238"/>
      <c r="C22" s="155" t="s">
        <v>0</v>
      </c>
      <c r="D22" s="156" t="s">
        <v>1</v>
      </c>
      <c r="E22" s="18"/>
      <c r="F22" s="16"/>
      <c r="G22" s="17"/>
      <c r="H22" s="183"/>
      <c r="I22" s="183"/>
      <c r="J22" s="183"/>
      <c r="K22" s="52"/>
      <c r="L22" s="17"/>
      <c r="M22" s="15"/>
    </row>
    <row r="23" spans="1:13" ht="15" customHeight="1">
      <c r="A23" s="238">
        <v>20</v>
      </c>
      <c r="B23" s="238"/>
      <c r="C23" s="96" t="s">
        <v>50</v>
      </c>
      <c r="D23" s="37" t="s">
        <v>42</v>
      </c>
      <c r="E23" s="18"/>
      <c r="F23" s="16"/>
      <c r="G23" s="17"/>
      <c r="H23" s="183"/>
      <c r="I23" s="183"/>
      <c r="J23" s="183"/>
      <c r="K23" s="52"/>
      <c r="L23" s="17"/>
      <c r="M23" s="15"/>
    </row>
    <row r="24" spans="1:13" ht="15" customHeight="1">
      <c r="A24" s="238">
        <v>21</v>
      </c>
      <c r="B24" s="238"/>
      <c r="C24" s="121" t="s">
        <v>70</v>
      </c>
      <c r="D24" s="121" t="s">
        <v>71</v>
      </c>
      <c r="E24" s="18"/>
      <c r="F24" s="16"/>
      <c r="G24" s="13"/>
      <c r="H24" s="183"/>
      <c r="I24" s="183"/>
      <c r="J24" s="183"/>
      <c r="K24" s="52"/>
      <c r="L24" s="15"/>
      <c r="M24" s="17"/>
    </row>
    <row r="25" spans="1:13" ht="15" customHeight="1">
      <c r="A25" s="238">
        <v>22</v>
      </c>
      <c r="B25" s="238"/>
      <c r="C25" s="155" t="s">
        <v>59</v>
      </c>
      <c r="D25" s="156" t="s">
        <v>1</v>
      </c>
      <c r="E25" s="18"/>
      <c r="F25" s="16"/>
      <c r="G25" s="15"/>
      <c r="H25" s="239"/>
      <c r="I25" s="239"/>
      <c r="J25" s="180"/>
      <c r="K25" s="52"/>
      <c r="L25" s="15"/>
      <c r="M25" s="17"/>
    </row>
    <row r="26" spans="1:13" ht="15" customHeight="1">
      <c r="A26" s="238">
        <v>23</v>
      </c>
      <c r="B26" s="238"/>
      <c r="C26" s="96" t="s">
        <v>47</v>
      </c>
      <c r="D26" s="37" t="s">
        <v>1</v>
      </c>
      <c r="E26" s="18"/>
      <c r="F26" s="16"/>
      <c r="G26" s="13"/>
      <c r="H26" s="37"/>
      <c r="I26" s="37"/>
      <c r="J26" s="37"/>
      <c r="K26" s="52"/>
      <c r="L26" s="17"/>
      <c r="M26" s="15"/>
    </row>
    <row r="27" spans="1:13" ht="15" customHeight="1">
      <c r="A27" s="238">
        <v>24</v>
      </c>
      <c r="B27" s="238"/>
      <c r="C27" s="163" t="s">
        <v>77</v>
      </c>
      <c r="D27" s="153" t="s">
        <v>71</v>
      </c>
      <c r="E27" s="18"/>
      <c r="F27" s="16"/>
      <c r="G27" s="13"/>
      <c r="H27" s="183"/>
      <c r="I27" s="183"/>
      <c r="J27" s="37"/>
      <c r="K27" s="52"/>
      <c r="L27" s="20"/>
      <c r="M27" s="15"/>
    </row>
    <row r="28" spans="1:13" ht="15" customHeight="1" outlineLevel="1">
      <c r="A28" s="238">
        <v>25</v>
      </c>
      <c r="B28" s="238"/>
      <c r="C28" s="162" t="s">
        <v>97</v>
      </c>
      <c r="D28" s="122" t="s">
        <v>98</v>
      </c>
      <c r="E28" s="18"/>
      <c r="F28" s="16"/>
      <c r="G28" s="15"/>
      <c r="H28" s="183"/>
      <c r="I28" s="183"/>
      <c r="J28" s="183"/>
      <c r="K28" s="52"/>
      <c r="L28" s="20"/>
      <c r="M28" s="17"/>
    </row>
    <row r="29" spans="1:13" ht="15" customHeight="1">
      <c r="A29" s="238">
        <v>26</v>
      </c>
      <c r="B29" s="238"/>
      <c r="C29" s="96" t="s">
        <v>44</v>
      </c>
      <c r="D29" s="37" t="s">
        <v>1</v>
      </c>
      <c r="E29" s="18"/>
      <c r="F29" s="16"/>
      <c r="G29" s="17"/>
      <c r="H29" s="183"/>
      <c r="I29" s="183"/>
      <c r="J29" s="183"/>
      <c r="K29" s="52"/>
      <c r="L29" s="13"/>
      <c r="M29" s="17"/>
    </row>
    <row r="30" spans="1:13" ht="15" customHeight="1">
      <c r="A30" s="238">
        <v>27</v>
      </c>
      <c r="B30" s="238"/>
      <c r="C30" s="121" t="s">
        <v>72</v>
      </c>
      <c r="D30" s="122" t="s">
        <v>1</v>
      </c>
      <c r="E30" s="18"/>
      <c r="F30" s="16"/>
      <c r="G30" s="13"/>
      <c r="H30" s="183"/>
      <c r="I30" s="183"/>
      <c r="J30" s="183"/>
      <c r="K30" s="52"/>
      <c r="L30" s="13"/>
      <c r="M30" s="17"/>
    </row>
    <row r="31" spans="1:13" ht="15" customHeight="1">
      <c r="A31" s="238">
        <v>28</v>
      </c>
      <c r="B31" s="238"/>
      <c r="C31" s="121" t="s">
        <v>76</v>
      </c>
      <c r="D31" s="122" t="s">
        <v>1</v>
      </c>
      <c r="E31" s="18"/>
      <c r="F31" s="16"/>
      <c r="G31" s="15"/>
      <c r="H31" s="183"/>
      <c r="I31" s="183"/>
      <c r="J31" s="37"/>
      <c r="K31" s="52"/>
      <c r="L31" s="17"/>
      <c r="M31" s="17"/>
    </row>
    <row r="32" spans="1:13" ht="15" customHeight="1">
      <c r="A32" s="238">
        <v>29</v>
      </c>
      <c r="B32" s="238"/>
      <c r="C32" s="37" t="s">
        <v>85</v>
      </c>
      <c r="D32" s="37" t="s">
        <v>86</v>
      </c>
      <c r="E32" s="13"/>
      <c r="F32" s="16"/>
      <c r="G32" s="13"/>
      <c r="H32" s="37"/>
      <c r="I32" s="37"/>
      <c r="J32" s="37"/>
      <c r="K32" s="52"/>
      <c r="L32" s="17"/>
      <c r="M32" s="15"/>
    </row>
    <row r="33" spans="1:13" ht="15" customHeight="1">
      <c r="A33" s="238">
        <v>30</v>
      </c>
      <c r="B33" s="238"/>
      <c r="C33" s="155" t="s">
        <v>51</v>
      </c>
      <c r="D33" s="156" t="s">
        <v>1</v>
      </c>
      <c r="E33" s="18"/>
      <c r="F33" s="16"/>
      <c r="G33" s="13"/>
      <c r="H33" s="183"/>
      <c r="I33" s="183"/>
      <c r="J33" s="183"/>
      <c r="K33" s="52"/>
      <c r="L33" s="17"/>
      <c r="M33" s="232"/>
    </row>
    <row r="34" spans="1:13" ht="15" customHeight="1">
      <c r="A34" s="238">
        <v>31</v>
      </c>
      <c r="B34" s="238"/>
      <c r="C34" s="121" t="s">
        <v>48</v>
      </c>
      <c r="D34" s="122" t="s">
        <v>42</v>
      </c>
      <c r="E34" s="18"/>
      <c r="F34" s="16"/>
      <c r="G34" s="17"/>
      <c r="H34" s="37"/>
      <c r="I34" s="37"/>
      <c r="J34" s="37"/>
      <c r="K34" s="52"/>
      <c r="L34" s="17"/>
      <c r="M34" s="15"/>
    </row>
    <row r="35" spans="1:13" ht="15" customHeight="1">
      <c r="A35" s="238">
        <v>32</v>
      </c>
      <c r="B35" s="238"/>
      <c r="C35" s="121" t="s">
        <v>43</v>
      </c>
      <c r="D35" s="122" t="s">
        <v>1</v>
      </c>
      <c r="E35" s="18"/>
      <c r="F35" s="16"/>
      <c r="G35" s="13"/>
      <c r="H35" s="183"/>
      <c r="I35" s="183"/>
      <c r="J35" s="37"/>
      <c r="K35" s="52"/>
      <c r="L35" s="17"/>
      <c r="M35" s="219"/>
    </row>
    <row r="36" spans="1:13" ht="15" customHeight="1">
      <c r="A36" s="238">
        <v>33</v>
      </c>
      <c r="B36" s="238"/>
      <c r="C36" s="121" t="s">
        <v>52</v>
      </c>
      <c r="D36" s="122" t="s">
        <v>35</v>
      </c>
      <c r="E36" s="240"/>
      <c r="F36" s="241"/>
      <c r="G36" s="17"/>
      <c r="H36" s="183"/>
      <c r="I36" s="183"/>
      <c r="J36" s="37"/>
      <c r="K36" s="52"/>
      <c r="L36" s="17"/>
      <c r="M36" s="17"/>
    </row>
    <row r="37" spans="1:13" ht="15" customHeight="1">
      <c r="A37" s="238">
        <v>34</v>
      </c>
      <c r="B37" s="238"/>
      <c r="C37" s="96" t="s">
        <v>49</v>
      </c>
      <c r="D37" s="37" t="s">
        <v>35</v>
      </c>
      <c r="E37" s="18"/>
      <c r="F37" s="16"/>
      <c r="G37" s="13"/>
      <c r="H37" s="13"/>
      <c r="I37" s="13"/>
      <c r="J37" s="15"/>
      <c r="K37" s="52"/>
      <c r="L37" s="17"/>
      <c r="M37" s="15"/>
    </row>
    <row r="38" spans="1:13" ht="15" customHeight="1">
      <c r="A38" s="238">
        <v>35</v>
      </c>
      <c r="B38" s="238"/>
      <c r="C38" s="121"/>
      <c r="D38" s="122"/>
      <c r="E38" s="18"/>
      <c r="F38" s="16"/>
      <c r="G38" s="13"/>
      <c r="H38" s="183"/>
      <c r="I38" s="183"/>
      <c r="J38" s="37"/>
      <c r="K38" s="52"/>
      <c r="L38" s="17"/>
      <c r="M38" s="17"/>
    </row>
    <row r="39" spans="1:13" ht="15" customHeight="1">
      <c r="A39" s="238">
        <v>36</v>
      </c>
      <c r="B39" s="238"/>
      <c r="C39" s="121"/>
      <c r="D39" s="122"/>
      <c r="E39" s="18"/>
      <c r="F39" s="16"/>
      <c r="G39" s="13"/>
      <c r="H39" s="13"/>
      <c r="I39" s="13"/>
      <c r="J39" s="18"/>
      <c r="K39" s="18"/>
      <c r="L39" s="17"/>
      <c r="M39" s="15"/>
    </row>
    <row r="40" spans="1:13" ht="15" customHeight="1">
      <c r="A40" s="238">
        <v>37</v>
      </c>
      <c r="B40" s="238"/>
      <c r="C40" s="158"/>
      <c r="D40" s="122"/>
      <c r="E40" s="18"/>
      <c r="F40" s="16"/>
      <c r="G40" s="15"/>
      <c r="H40" s="13"/>
      <c r="I40" s="13"/>
      <c r="J40" s="18"/>
      <c r="K40" s="18"/>
      <c r="L40" s="17"/>
      <c r="M40" s="15"/>
    </row>
    <row r="41" spans="1:13" ht="15" customHeight="1">
      <c r="A41" s="238">
        <v>38</v>
      </c>
      <c r="B41" s="238"/>
      <c r="C41" s="155"/>
      <c r="D41" s="156"/>
      <c r="E41" s="18"/>
      <c r="F41" s="16"/>
      <c r="G41" s="52"/>
      <c r="H41" s="13"/>
      <c r="I41" s="13"/>
      <c r="J41" s="15"/>
      <c r="K41" s="52"/>
      <c r="L41" s="17"/>
      <c r="M41" s="15"/>
    </row>
    <row r="42" spans="1:13" ht="15" customHeight="1">
      <c r="A42" s="238">
        <v>39</v>
      </c>
      <c r="B42" s="238"/>
      <c r="C42" s="121"/>
      <c r="D42" s="122"/>
      <c r="E42" s="18"/>
      <c r="F42" s="16"/>
      <c r="G42" s="15"/>
      <c r="H42" s="13"/>
      <c r="I42" s="242"/>
      <c r="J42" s="243"/>
      <c r="K42" s="244" t="s">
        <v>104</v>
      </c>
      <c r="L42" s="243"/>
      <c r="M42" s="244" t="s">
        <v>7</v>
      </c>
    </row>
    <row r="43" spans="1:14" ht="15" customHeight="1">
      <c r="A43" s="238">
        <v>40</v>
      </c>
      <c r="B43" s="238"/>
      <c r="C43" s="96"/>
      <c r="D43" s="37"/>
      <c r="E43" s="18"/>
      <c r="F43" s="16"/>
      <c r="G43" s="52"/>
      <c r="H43" s="13"/>
      <c r="I43" s="242" t="s">
        <v>245</v>
      </c>
      <c r="J43" s="22"/>
      <c r="K43" s="226"/>
      <c r="L43" s="20"/>
      <c r="M43" s="22"/>
      <c r="N43" s="85"/>
    </row>
    <row r="44" spans="1:14" ht="15" customHeight="1">
      <c r="A44" s="238">
        <v>41</v>
      </c>
      <c r="B44" s="238"/>
      <c r="C44" s="155"/>
      <c r="D44" s="156"/>
      <c r="E44" s="18"/>
      <c r="F44" s="16"/>
      <c r="G44" s="32"/>
      <c r="H44" s="13"/>
      <c r="I44" s="242" t="s">
        <v>246</v>
      </c>
      <c r="J44" s="22"/>
      <c r="K44" s="226"/>
      <c r="L44" s="20"/>
      <c r="M44" s="22"/>
      <c r="N44" s="85"/>
    </row>
    <row r="45" spans="1:14" ht="15" customHeight="1">
      <c r="A45" s="238">
        <v>42</v>
      </c>
      <c r="B45" s="238"/>
      <c r="C45" s="121"/>
      <c r="D45" s="122"/>
      <c r="E45" s="18"/>
      <c r="F45" s="16"/>
      <c r="G45" s="52"/>
      <c r="H45" s="13"/>
      <c r="I45" s="242" t="s">
        <v>247</v>
      </c>
      <c r="J45" s="22"/>
      <c r="K45" s="98"/>
      <c r="L45" s="20"/>
      <c r="M45" s="22"/>
      <c r="N45" s="85"/>
    </row>
    <row r="46" spans="1:14" ht="15" customHeight="1">
      <c r="A46" s="238">
        <v>43</v>
      </c>
      <c r="B46" s="238"/>
      <c r="C46" s="121"/>
      <c r="D46" s="122"/>
      <c r="E46" s="18"/>
      <c r="F46" s="16"/>
      <c r="G46" s="52"/>
      <c r="H46" s="13"/>
      <c r="I46" s="242" t="s">
        <v>248</v>
      </c>
      <c r="J46" s="20"/>
      <c r="K46" s="98"/>
      <c r="L46" s="20"/>
      <c r="M46" s="209"/>
      <c r="N46" s="85"/>
    </row>
    <row r="47" spans="1:14" ht="15" customHeight="1">
      <c r="A47" s="238">
        <v>44</v>
      </c>
      <c r="B47" s="238"/>
      <c r="C47" s="155"/>
      <c r="D47" s="156"/>
      <c r="E47" s="18"/>
      <c r="F47" s="16"/>
      <c r="G47" s="52"/>
      <c r="H47" s="98"/>
      <c r="I47" s="242" t="s">
        <v>249</v>
      </c>
      <c r="J47" s="98"/>
      <c r="K47" s="226"/>
      <c r="L47" s="20"/>
      <c r="M47" s="22"/>
      <c r="N47" s="85"/>
    </row>
    <row r="48" spans="1:13" ht="15" customHeight="1">
      <c r="A48" s="238">
        <v>45</v>
      </c>
      <c r="B48" s="238"/>
      <c r="C48" s="245"/>
      <c r="D48" s="246"/>
      <c r="E48" s="18"/>
      <c r="F48" s="16"/>
      <c r="G48" s="52"/>
      <c r="H48" s="13"/>
      <c r="I48" s="242" t="s">
        <v>250</v>
      </c>
      <c r="J48" s="247"/>
      <c r="K48" s="243"/>
      <c r="L48" s="248"/>
      <c r="M48" s="247"/>
    </row>
    <row r="49" spans="1:13" ht="15" customHeight="1">
      <c r="A49" s="238">
        <v>46</v>
      </c>
      <c r="B49" s="238"/>
      <c r="C49" s="37"/>
      <c r="D49" s="37"/>
      <c r="E49" s="13"/>
      <c r="F49" s="26"/>
      <c r="G49" s="52"/>
      <c r="H49" s="13"/>
      <c r="I49" s="242" t="s">
        <v>251</v>
      </c>
      <c r="J49" s="248"/>
      <c r="K49" s="243"/>
      <c r="L49" s="248"/>
      <c r="M49" s="249"/>
    </row>
    <row r="50" spans="1:13" ht="15" customHeight="1">
      <c r="A50" s="238">
        <v>47</v>
      </c>
      <c r="B50" s="238"/>
      <c r="C50" s="122"/>
      <c r="D50" s="122"/>
      <c r="E50" s="18"/>
      <c r="F50" s="186"/>
      <c r="G50" s="52"/>
      <c r="H50" s="13"/>
      <c r="I50" s="250" t="s">
        <v>252</v>
      </c>
      <c r="J50" s="248"/>
      <c r="K50" s="243"/>
      <c r="L50" s="248"/>
      <c r="M50" s="249"/>
    </row>
    <row r="51" spans="1:13" ht="12.75">
      <c r="A51" s="251"/>
      <c r="B51" s="252"/>
      <c r="C51" s="253" t="s">
        <v>253</v>
      </c>
      <c r="D51" s="254"/>
      <c r="E51" s="255"/>
      <c r="F51" s="185"/>
      <c r="G51" s="34"/>
      <c r="H51" s="92"/>
      <c r="I51" s="92"/>
      <c r="J51" s="92"/>
      <c r="K51" s="92"/>
      <c r="L51" s="92"/>
      <c r="M51" s="92"/>
    </row>
    <row r="52" spans="1:13" ht="12.75">
      <c r="A52" s="256" t="s">
        <v>254</v>
      </c>
      <c r="B52" s="257">
        <v>1</v>
      </c>
      <c r="C52" s="32"/>
      <c r="D52" s="254"/>
      <c r="E52" s="255"/>
      <c r="F52" s="185"/>
      <c r="G52" s="34"/>
      <c r="H52" s="92"/>
      <c r="I52" s="92"/>
      <c r="J52" s="92"/>
      <c r="K52" s="92"/>
      <c r="L52" s="92"/>
      <c r="M52" s="92"/>
    </row>
    <row r="53" spans="1:13" ht="20.25" customHeight="1">
      <c r="A53" s="238"/>
      <c r="B53" s="257">
        <v>2</v>
      </c>
      <c r="C53" s="258"/>
      <c r="D53" s="259"/>
      <c r="E53" s="255"/>
      <c r="F53" s="185"/>
      <c r="G53" s="34"/>
      <c r="H53" s="92"/>
      <c r="I53" s="92"/>
      <c r="J53" s="92"/>
      <c r="K53" s="92"/>
      <c r="L53" s="92"/>
      <c r="M53" s="92"/>
    </row>
    <row r="54" spans="1:13" ht="20.25" customHeight="1">
      <c r="A54" s="238"/>
      <c r="B54" s="257">
        <v>3</v>
      </c>
      <c r="C54" s="32"/>
      <c r="D54" s="92"/>
      <c r="E54" s="34"/>
      <c r="F54" s="46"/>
      <c r="G54" s="34"/>
      <c r="H54" s="92"/>
      <c r="I54" s="92"/>
      <c r="J54" s="92"/>
      <c r="K54" s="92"/>
      <c r="L54" s="92"/>
      <c r="M54" s="92"/>
    </row>
    <row r="55" spans="1:13" ht="20.25" customHeight="1">
      <c r="A55" s="238"/>
      <c r="B55" s="257">
        <v>4</v>
      </c>
      <c r="C55" s="32"/>
      <c r="D55" s="92"/>
      <c r="E55" s="34"/>
      <c r="F55" s="46"/>
      <c r="G55" s="34"/>
      <c r="H55" s="92"/>
      <c r="I55" s="92"/>
      <c r="J55" s="92"/>
      <c r="K55" s="92"/>
      <c r="L55" s="92"/>
      <c r="M55" s="92"/>
    </row>
    <row r="56" spans="1:13" ht="20.25" customHeight="1">
      <c r="A56" s="238"/>
      <c r="B56" s="257">
        <v>5</v>
      </c>
      <c r="C56" s="32"/>
      <c r="D56" s="92"/>
      <c r="E56" s="34"/>
      <c r="F56" s="46"/>
      <c r="G56" s="34"/>
      <c r="H56" s="92"/>
      <c r="I56" s="92"/>
      <c r="J56" s="92"/>
      <c r="K56" s="92"/>
      <c r="L56" s="92"/>
      <c r="M56" s="92"/>
    </row>
    <row r="57" spans="1:3" ht="20.25" customHeight="1">
      <c r="A57" s="260"/>
      <c r="B57" s="257">
        <v>6</v>
      </c>
      <c r="C57" s="32"/>
    </row>
    <row r="58" spans="1:8" ht="20.25" customHeight="1">
      <c r="A58" s="260"/>
      <c r="B58" s="257">
        <v>7</v>
      </c>
      <c r="C58" s="32"/>
      <c r="D58" s="18"/>
      <c r="E58" s="335" t="s">
        <v>104</v>
      </c>
      <c r="F58" s="335"/>
      <c r="G58" s="335" t="s">
        <v>7</v>
      </c>
      <c r="H58" s="335"/>
    </row>
    <row r="59" spans="1:8" ht="20.25" customHeight="1">
      <c r="A59" s="260"/>
      <c r="B59" s="257">
        <v>8</v>
      </c>
      <c r="C59" s="32"/>
      <c r="D59" s="45" t="s">
        <v>245</v>
      </c>
      <c r="E59" s="336">
        <v>16</v>
      </c>
      <c r="F59" s="336"/>
      <c r="G59" s="336">
        <v>10</v>
      </c>
      <c r="H59" s="336"/>
    </row>
    <row r="60" spans="1:8" ht="20.25" customHeight="1">
      <c r="A60" s="260"/>
      <c r="B60" s="257">
        <v>9</v>
      </c>
      <c r="C60" s="32"/>
      <c r="D60" s="27" t="s">
        <v>246</v>
      </c>
      <c r="E60" s="336">
        <v>16</v>
      </c>
      <c r="F60" s="336"/>
      <c r="G60" s="336">
        <v>4</v>
      </c>
      <c r="H60" s="336"/>
    </row>
    <row r="61" spans="1:8" ht="20.25" customHeight="1">
      <c r="A61" s="260"/>
      <c r="B61" s="257">
        <v>10</v>
      </c>
      <c r="C61" s="32"/>
      <c r="D61" s="45" t="s">
        <v>247</v>
      </c>
      <c r="E61" s="336">
        <v>4</v>
      </c>
      <c r="F61" s="336"/>
      <c r="G61" s="336">
        <v>10</v>
      </c>
      <c r="H61" s="336"/>
    </row>
    <row r="62" spans="1:8" ht="20.25" customHeight="1">
      <c r="A62" s="260"/>
      <c r="B62" s="257">
        <v>11</v>
      </c>
      <c r="C62" s="32"/>
      <c r="D62" s="45" t="s">
        <v>248</v>
      </c>
      <c r="E62" s="336">
        <v>16</v>
      </c>
      <c r="F62" s="336"/>
      <c r="G62" s="336">
        <v>10</v>
      </c>
      <c r="H62" s="336"/>
    </row>
    <row r="63" spans="1:8" ht="20.25" customHeight="1">
      <c r="A63" s="260"/>
      <c r="B63" s="257"/>
      <c r="C63" s="32"/>
      <c r="D63" s="45" t="s">
        <v>249</v>
      </c>
      <c r="E63" s="336">
        <v>20</v>
      </c>
      <c r="F63" s="336"/>
      <c r="G63" s="336">
        <v>12</v>
      </c>
      <c r="H63" s="336"/>
    </row>
    <row r="64" spans="1:8" ht="20.25" customHeight="1">
      <c r="A64" s="260"/>
      <c r="B64" s="257"/>
      <c r="C64" s="32"/>
      <c r="D64" s="45" t="s">
        <v>250</v>
      </c>
      <c r="E64" s="336">
        <v>22</v>
      </c>
      <c r="F64" s="336"/>
      <c r="G64" s="336">
        <v>12</v>
      </c>
      <c r="H64" s="336"/>
    </row>
    <row r="65" spans="1:8" ht="20.25" customHeight="1">
      <c r="A65" s="260"/>
      <c r="B65" s="257"/>
      <c r="C65" s="32"/>
      <c r="D65" s="45" t="s">
        <v>251</v>
      </c>
      <c r="E65" s="336"/>
      <c r="F65" s="336"/>
      <c r="G65" s="336"/>
      <c r="H65" s="336"/>
    </row>
    <row r="66" spans="1:8" ht="20.25" customHeight="1">
      <c r="A66" s="260"/>
      <c r="B66" s="257"/>
      <c r="C66" s="32"/>
      <c r="D66" s="45" t="s">
        <v>252</v>
      </c>
      <c r="E66" s="336"/>
      <c r="F66" s="336"/>
      <c r="G66" s="336"/>
      <c r="H66" s="336"/>
    </row>
    <row r="67" spans="1:8" ht="20.25" customHeight="1">
      <c r="A67" s="260"/>
      <c r="B67" s="257"/>
      <c r="C67" s="32"/>
      <c r="D67" s="45" t="s">
        <v>255</v>
      </c>
      <c r="E67" s="336"/>
      <c r="F67" s="336"/>
      <c r="G67" s="336"/>
      <c r="H67" s="336"/>
    </row>
    <row r="68" spans="1:8" ht="20.25" customHeight="1">
      <c r="A68" s="260"/>
      <c r="B68" s="257"/>
      <c r="C68" s="32"/>
      <c r="D68" s="261" t="s">
        <v>8</v>
      </c>
      <c r="E68" s="336">
        <f>SUM(E59:E67)</f>
        <v>94</v>
      </c>
      <c r="F68" s="336"/>
      <c r="G68" s="336">
        <f>SUM(G59:G67)</f>
        <v>58</v>
      </c>
      <c r="H68" s="336"/>
    </row>
    <row r="69" spans="1:3" ht="20.25" customHeight="1">
      <c r="A69" s="260"/>
      <c r="B69" s="257"/>
      <c r="C69" s="32"/>
    </row>
    <row r="70" spans="1:3" ht="20.25" customHeight="1">
      <c r="A70" s="337" t="s">
        <v>202</v>
      </c>
      <c r="B70" s="337"/>
      <c r="C70" s="32"/>
    </row>
    <row r="71" spans="1:3" ht="20.25" customHeight="1">
      <c r="A71" s="337" t="s">
        <v>8</v>
      </c>
      <c r="B71" s="337"/>
      <c r="C71" s="32">
        <f>SUM(C52:C70)</f>
        <v>0</v>
      </c>
    </row>
    <row r="72" spans="1:3" ht="20.25" customHeight="1">
      <c r="A72" s="338" t="s">
        <v>256</v>
      </c>
      <c r="B72" s="338"/>
      <c r="C72" s="32"/>
    </row>
    <row r="73" spans="1:3" ht="20.25" customHeight="1">
      <c r="A73" s="337" t="s">
        <v>5</v>
      </c>
      <c r="B73" s="337"/>
      <c r="C73" s="32"/>
    </row>
    <row r="74" spans="1:3" ht="20.25" customHeight="1">
      <c r="A74" s="337" t="s">
        <v>257</v>
      </c>
      <c r="B74" s="337"/>
      <c r="C74" s="32">
        <f>C71-C72</f>
        <v>0</v>
      </c>
    </row>
    <row r="75" spans="2:3" ht="12.75">
      <c r="B75" s="262"/>
      <c r="C75" s="104"/>
    </row>
    <row r="76" spans="2:3" ht="12.75">
      <c r="B76" s="262"/>
      <c r="C76" s="104"/>
    </row>
    <row r="77" spans="2:3" ht="12.75">
      <c r="B77" s="262"/>
      <c r="C77" s="104"/>
    </row>
    <row r="78" spans="2:3" ht="12.75">
      <c r="B78" s="262"/>
      <c r="C78" s="104"/>
    </row>
    <row r="79" spans="2:3" ht="12.75">
      <c r="B79" s="262"/>
      <c r="C79" s="104"/>
    </row>
    <row r="80" spans="2:3" ht="12.75">
      <c r="B80" s="262"/>
      <c r="C80" s="104"/>
    </row>
    <row r="81" spans="2:3" ht="12.75">
      <c r="B81" s="262"/>
      <c r="C81" s="104"/>
    </row>
    <row r="82" spans="2:3" ht="12.75">
      <c r="B82" s="262"/>
      <c r="C82" s="104"/>
    </row>
    <row r="83" spans="2:3" ht="12.75">
      <c r="B83" s="262"/>
      <c r="C83" s="104"/>
    </row>
    <row r="84" ht="12.75">
      <c r="B84" s="262"/>
    </row>
    <row r="85" ht="12.75">
      <c r="B85" s="262"/>
    </row>
  </sheetData>
  <sheetProtection selectLockedCells="1" selectUnlockedCells="1"/>
  <mergeCells count="29">
    <mergeCell ref="A70:B70"/>
    <mergeCell ref="A71:B71"/>
    <mergeCell ref="A72:B72"/>
    <mergeCell ref="A73:B73"/>
    <mergeCell ref="A74:B74"/>
    <mergeCell ref="E66:F66"/>
    <mergeCell ref="G66:H66"/>
    <mergeCell ref="E67:F67"/>
    <mergeCell ref="G67:H67"/>
    <mergeCell ref="E68:F68"/>
    <mergeCell ref="G68:H68"/>
    <mergeCell ref="E63:F63"/>
    <mergeCell ref="G63:H63"/>
    <mergeCell ref="E64:F64"/>
    <mergeCell ref="G64:H64"/>
    <mergeCell ref="E65:F65"/>
    <mergeCell ref="G65:H65"/>
    <mergeCell ref="E60:F60"/>
    <mergeCell ref="G60:H60"/>
    <mergeCell ref="E61:F61"/>
    <mergeCell ref="G61:H61"/>
    <mergeCell ref="E62:F62"/>
    <mergeCell ref="G62:H62"/>
    <mergeCell ref="A1:M1"/>
    <mergeCell ref="A2:M2"/>
    <mergeCell ref="E58:F58"/>
    <mergeCell ref="G58:H58"/>
    <mergeCell ref="E59:F59"/>
    <mergeCell ref="G59:H59"/>
  </mergeCells>
  <printOptions/>
  <pageMargins left="0.3298611111111111" right="0.25" top="0.3194444444444444" bottom="0.3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Z33"/>
  <sheetViews>
    <sheetView zoomScale="110" zoomScaleNormal="110" zoomScalePageLayoutView="0" workbookViewId="0" topLeftCell="Q16">
      <selection activeCell="S20" sqref="S20"/>
    </sheetView>
  </sheetViews>
  <sheetFormatPr defaultColWidth="8.375" defaultRowHeight="12.75"/>
  <cols>
    <col min="1" max="64" width="5.375" style="0" customWidth="1"/>
    <col min="65" max="80" width="4.375" style="0" customWidth="1"/>
  </cols>
  <sheetData>
    <row r="1" spans="1:78" ht="12.75" hidden="1">
      <c r="A1" s="339" t="s">
        <v>258</v>
      </c>
      <c r="B1" s="339"/>
      <c r="C1" s="339" t="s">
        <v>259</v>
      </c>
      <c r="D1" s="339"/>
      <c r="E1" s="339" t="s">
        <v>260</v>
      </c>
      <c r="F1" s="339"/>
      <c r="G1" s="339" t="s">
        <v>261</v>
      </c>
      <c r="H1" s="339"/>
      <c r="I1" s="339" t="s">
        <v>262</v>
      </c>
      <c r="J1" s="339"/>
      <c r="K1" s="339" t="s">
        <v>263</v>
      </c>
      <c r="L1" s="339"/>
      <c r="M1" s="339" t="s">
        <v>264</v>
      </c>
      <c r="N1" s="339"/>
      <c r="O1" s="339" t="s">
        <v>265</v>
      </c>
      <c r="P1" s="339"/>
      <c r="Q1" s="339" t="s">
        <v>266</v>
      </c>
      <c r="R1" s="339"/>
      <c r="S1" s="339" t="s">
        <v>267</v>
      </c>
      <c r="T1" s="339"/>
      <c r="U1" s="339" t="s">
        <v>268</v>
      </c>
      <c r="V1" s="339"/>
      <c r="W1" s="339" t="s">
        <v>269</v>
      </c>
      <c r="X1" s="339"/>
      <c r="Y1" s="339" t="s">
        <v>270</v>
      </c>
      <c r="Z1" s="339"/>
      <c r="AA1" s="339" t="s">
        <v>271</v>
      </c>
      <c r="AB1" s="339"/>
      <c r="AC1" s="339" t="s">
        <v>272</v>
      </c>
      <c r="AD1" s="339"/>
      <c r="AE1" s="339" t="s">
        <v>273</v>
      </c>
      <c r="AF1" s="339"/>
      <c r="AG1" s="339" t="s">
        <v>274</v>
      </c>
      <c r="AH1" s="339"/>
      <c r="AI1" s="339" t="s">
        <v>275</v>
      </c>
      <c r="AJ1" s="339"/>
      <c r="AK1" s="339" t="s">
        <v>276</v>
      </c>
      <c r="AL1" s="339"/>
      <c r="AM1" s="327" t="s">
        <v>277</v>
      </c>
      <c r="AN1" s="327"/>
      <c r="AO1" s="339" t="s">
        <v>278</v>
      </c>
      <c r="AP1" s="339"/>
      <c r="AQ1" s="327" t="s">
        <v>279</v>
      </c>
      <c r="AR1" s="327"/>
      <c r="AS1" s="339" t="s">
        <v>280</v>
      </c>
      <c r="AT1" s="339"/>
      <c r="AU1" s="339" t="s">
        <v>281</v>
      </c>
      <c r="AV1" s="339"/>
      <c r="AW1" s="339" t="s">
        <v>282</v>
      </c>
      <c r="AX1" s="339"/>
      <c r="AY1" s="339" t="s">
        <v>283</v>
      </c>
      <c r="AZ1" s="339"/>
      <c r="BA1" s="339" t="s">
        <v>284</v>
      </c>
      <c r="BB1" s="339"/>
      <c r="BC1" s="339" t="s">
        <v>285</v>
      </c>
      <c r="BD1" s="339"/>
      <c r="BE1" s="339" t="s">
        <v>286</v>
      </c>
      <c r="BF1" s="339"/>
      <c r="BG1" s="339" t="s">
        <v>287</v>
      </c>
      <c r="BH1" s="339"/>
      <c r="BI1" s="339" t="s">
        <v>288</v>
      </c>
      <c r="BJ1" s="339"/>
      <c r="BK1" s="339" t="s">
        <v>289</v>
      </c>
      <c r="BL1" s="339"/>
      <c r="BM1" s="339" t="s">
        <v>290</v>
      </c>
      <c r="BN1" s="339"/>
      <c r="BO1" s="339" t="s">
        <v>291</v>
      </c>
      <c r="BP1" s="339"/>
      <c r="BQ1" s="339" t="s">
        <v>292</v>
      </c>
      <c r="BR1" s="339"/>
      <c r="BS1" s="339" t="s">
        <v>293</v>
      </c>
      <c r="BT1" s="339"/>
      <c r="BU1" s="339" t="s">
        <v>294</v>
      </c>
      <c r="BV1" s="339"/>
      <c r="BW1" s="339" t="s">
        <v>295</v>
      </c>
      <c r="BX1" s="339"/>
      <c r="BY1" s="339" t="s">
        <v>296</v>
      </c>
      <c r="BZ1" s="339"/>
    </row>
    <row r="2" spans="1:78" ht="12.75" hidden="1">
      <c r="A2" s="263" t="s">
        <v>9</v>
      </c>
      <c r="B2" s="264" t="s">
        <v>10</v>
      </c>
      <c r="C2" s="263" t="s">
        <v>9</v>
      </c>
      <c r="D2" s="264" t="s">
        <v>10</v>
      </c>
      <c r="E2" s="263" t="s">
        <v>9</v>
      </c>
      <c r="F2" s="264" t="s">
        <v>10</v>
      </c>
      <c r="G2" s="263" t="s">
        <v>9</v>
      </c>
      <c r="H2" s="264" t="s">
        <v>10</v>
      </c>
      <c r="I2" s="263" t="s">
        <v>9</v>
      </c>
      <c r="J2" s="264" t="s">
        <v>10</v>
      </c>
      <c r="K2" s="263" t="s">
        <v>9</v>
      </c>
      <c r="L2" s="264" t="s">
        <v>10</v>
      </c>
      <c r="M2" s="263" t="s">
        <v>9</v>
      </c>
      <c r="N2" s="264" t="s">
        <v>10</v>
      </c>
      <c r="O2" s="263" t="s">
        <v>9</v>
      </c>
      <c r="P2" s="264" t="s">
        <v>10</v>
      </c>
      <c r="Q2" s="263" t="s">
        <v>9</v>
      </c>
      <c r="R2" s="264" t="s">
        <v>10</v>
      </c>
      <c r="S2" s="263" t="s">
        <v>9</v>
      </c>
      <c r="T2" s="264" t="s">
        <v>10</v>
      </c>
      <c r="U2" s="265" t="s">
        <v>9</v>
      </c>
      <c r="V2" s="265" t="s">
        <v>10</v>
      </c>
      <c r="W2" s="263" t="s">
        <v>9</v>
      </c>
      <c r="X2" s="264" t="s">
        <v>10</v>
      </c>
      <c r="Y2" s="263" t="s">
        <v>9</v>
      </c>
      <c r="Z2" s="264" t="s">
        <v>10</v>
      </c>
      <c r="AA2" s="263" t="s">
        <v>9</v>
      </c>
      <c r="AB2" s="264" t="s">
        <v>10</v>
      </c>
      <c r="AC2" s="263" t="s">
        <v>9</v>
      </c>
      <c r="AD2" s="264" t="s">
        <v>10</v>
      </c>
      <c r="AE2" s="263" t="s">
        <v>9</v>
      </c>
      <c r="AF2" s="264" t="s">
        <v>10</v>
      </c>
      <c r="AG2" s="265" t="s">
        <v>9</v>
      </c>
      <c r="AH2" s="265" t="s">
        <v>10</v>
      </c>
      <c r="AI2" s="263" t="s">
        <v>9</v>
      </c>
      <c r="AJ2" s="264" t="s">
        <v>10</v>
      </c>
      <c r="AK2" s="263" t="s">
        <v>9</v>
      </c>
      <c r="AL2" s="264" t="s">
        <v>10</v>
      </c>
      <c r="AM2" s="265" t="s">
        <v>9</v>
      </c>
      <c r="AN2" s="265" t="s">
        <v>10</v>
      </c>
      <c r="AO2" s="263" t="s">
        <v>9</v>
      </c>
      <c r="AP2" s="264" t="s">
        <v>10</v>
      </c>
      <c r="AQ2" s="265" t="s">
        <v>9</v>
      </c>
      <c r="AR2" s="265" t="s">
        <v>10</v>
      </c>
      <c r="AS2" s="263" t="s">
        <v>9</v>
      </c>
      <c r="AT2" s="264" t="s">
        <v>10</v>
      </c>
      <c r="AU2" s="263" t="s">
        <v>9</v>
      </c>
      <c r="AV2" s="264" t="s">
        <v>10</v>
      </c>
      <c r="AW2" s="263" t="s">
        <v>9</v>
      </c>
      <c r="AX2" s="264" t="s">
        <v>10</v>
      </c>
      <c r="AY2" s="263" t="s">
        <v>9</v>
      </c>
      <c r="AZ2" s="264" t="s">
        <v>10</v>
      </c>
      <c r="BA2" s="263" t="s">
        <v>9</v>
      </c>
      <c r="BB2" s="264" t="s">
        <v>10</v>
      </c>
      <c r="BC2" s="263" t="s">
        <v>9</v>
      </c>
      <c r="BD2" s="264" t="s">
        <v>10</v>
      </c>
      <c r="BE2" s="263" t="s">
        <v>9</v>
      </c>
      <c r="BF2" s="264" t="s">
        <v>10</v>
      </c>
      <c r="BG2" s="263" t="s">
        <v>9</v>
      </c>
      <c r="BH2" s="264" t="s">
        <v>10</v>
      </c>
      <c r="BI2" s="263" t="s">
        <v>9</v>
      </c>
      <c r="BJ2" s="264" t="s">
        <v>10</v>
      </c>
      <c r="BK2" s="263" t="s">
        <v>9</v>
      </c>
      <c r="BL2" s="264" t="s">
        <v>10</v>
      </c>
      <c r="BM2" s="263" t="s">
        <v>9</v>
      </c>
      <c r="BN2" s="264" t="s">
        <v>10</v>
      </c>
      <c r="BO2" s="263" t="s">
        <v>9</v>
      </c>
      <c r="BP2" s="264" t="s">
        <v>10</v>
      </c>
      <c r="BQ2" s="263" t="s">
        <v>9</v>
      </c>
      <c r="BR2" s="264" t="s">
        <v>10</v>
      </c>
      <c r="BS2" s="263" t="s">
        <v>9</v>
      </c>
      <c r="BT2" s="264" t="s">
        <v>10</v>
      </c>
      <c r="BU2" s="263" t="s">
        <v>9</v>
      </c>
      <c r="BV2" s="264" t="s">
        <v>10</v>
      </c>
      <c r="BW2" s="263" t="s">
        <v>9</v>
      </c>
      <c r="BX2" s="264" t="s">
        <v>10</v>
      </c>
      <c r="BY2" s="263" t="s">
        <v>9</v>
      </c>
      <c r="BZ2" s="264" t="s">
        <v>10</v>
      </c>
    </row>
    <row r="3" spans="1:78" ht="12.75" hidden="1">
      <c r="A3" s="266"/>
      <c r="B3" s="267"/>
      <c r="C3" s="268"/>
      <c r="D3" s="269"/>
      <c r="E3" s="266"/>
      <c r="F3" s="267"/>
      <c r="G3" s="268">
        <v>50</v>
      </c>
      <c r="H3" s="270">
        <v>8</v>
      </c>
      <c r="I3" s="268">
        <v>50</v>
      </c>
      <c r="J3" s="270">
        <v>8</v>
      </c>
      <c r="K3" s="268">
        <v>55</v>
      </c>
      <c r="L3" s="270">
        <v>9</v>
      </c>
      <c r="M3" s="268">
        <v>55</v>
      </c>
      <c r="N3" s="270">
        <v>10</v>
      </c>
      <c r="O3" s="268">
        <v>50</v>
      </c>
      <c r="P3" s="270">
        <v>10</v>
      </c>
      <c r="Q3" s="268">
        <v>55</v>
      </c>
      <c r="R3" s="270">
        <v>11</v>
      </c>
      <c r="S3" s="271">
        <v>60</v>
      </c>
      <c r="T3" s="1">
        <v>11</v>
      </c>
      <c r="U3" s="268">
        <v>60</v>
      </c>
      <c r="V3" s="270">
        <v>12</v>
      </c>
      <c r="W3" s="268">
        <v>60</v>
      </c>
      <c r="X3" s="133">
        <v>13</v>
      </c>
      <c r="Y3" s="268">
        <v>60</v>
      </c>
      <c r="Z3" s="270">
        <v>13</v>
      </c>
      <c r="AA3" s="268">
        <v>65</v>
      </c>
      <c r="AB3" s="270">
        <v>14</v>
      </c>
      <c r="AC3" s="268">
        <v>65</v>
      </c>
      <c r="AD3" s="270">
        <v>14</v>
      </c>
      <c r="AE3" s="268">
        <v>65</v>
      </c>
      <c r="AF3" s="270">
        <v>15</v>
      </c>
      <c r="AG3" s="268">
        <v>65</v>
      </c>
      <c r="AH3" s="270">
        <v>16</v>
      </c>
      <c r="AI3" s="268">
        <v>65</v>
      </c>
      <c r="AJ3" s="270">
        <v>16</v>
      </c>
      <c r="AK3" s="268">
        <v>65</v>
      </c>
      <c r="AL3" s="270">
        <v>17</v>
      </c>
      <c r="AM3" s="271">
        <v>65</v>
      </c>
      <c r="AN3" s="1">
        <v>17</v>
      </c>
      <c r="AO3" s="268">
        <v>65</v>
      </c>
      <c r="AP3" s="270">
        <v>18</v>
      </c>
      <c r="AQ3" s="268">
        <v>65</v>
      </c>
      <c r="AR3" s="133">
        <v>19</v>
      </c>
      <c r="AS3" s="268">
        <v>70</v>
      </c>
      <c r="AT3" s="270">
        <v>19</v>
      </c>
      <c r="AU3" s="268">
        <v>65</v>
      </c>
      <c r="AV3" s="270">
        <v>20</v>
      </c>
      <c r="AW3" s="268">
        <v>70</v>
      </c>
      <c r="AX3" s="270">
        <v>20</v>
      </c>
      <c r="AY3" s="268">
        <v>70</v>
      </c>
      <c r="AZ3" s="270">
        <v>21</v>
      </c>
      <c r="BA3" s="268">
        <v>70</v>
      </c>
      <c r="BB3" s="270">
        <v>21</v>
      </c>
      <c r="BC3" s="268"/>
      <c r="BD3" s="270"/>
      <c r="BE3" s="268"/>
      <c r="BF3" s="270"/>
      <c r="BG3" s="268"/>
      <c r="BH3" s="270"/>
      <c r="BI3" s="268"/>
      <c r="BJ3" s="270"/>
      <c r="BK3" s="268"/>
      <c r="BL3" s="270"/>
      <c r="BM3" s="268"/>
      <c r="BN3" s="270"/>
      <c r="BO3" s="268"/>
      <c r="BP3" s="270"/>
      <c r="BQ3" s="268"/>
      <c r="BR3" s="270"/>
      <c r="BS3" s="268"/>
      <c r="BT3" s="270"/>
      <c r="BU3" s="268"/>
      <c r="BV3" s="270"/>
      <c r="BW3" s="268"/>
      <c r="BX3" s="270"/>
      <c r="BY3" s="268"/>
      <c r="BZ3" s="270"/>
    </row>
    <row r="4" spans="1:78" ht="12.75" hidden="1">
      <c r="A4" s="266"/>
      <c r="B4" s="270"/>
      <c r="C4" s="268"/>
      <c r="D4" s="269"/>
      <c r="E4" s="266"/>
      <c r="F4" s="270"/>
      <c r="G4" s="268">
        <v>40</v>
      </c>
      <c r="H4" s="270">
        <v>5</v>
      </c>
      <c r="I4" s="268">
        <v>45</v>
      </c>
      <c r="J4" s="270">
        <v>6</v>
      </c>
      <c r="K4" s="268">
        <v>50</v>
      </c>
      <c r="L4" s="270">
        <v>6</v>
      </c>
      <c r="M4" s="268">
        <v>50</v>
      </c>
      <c r="N4" s="270">
        <v>6</v>
      </c>
      <c r="O4" s="268">
        <v>45</v>
      </c>
      <c r="P4" s="270">
        <v>7</v>
      </c>
      <c r="Q4" s="268">
        <v>50</v>
      </c>
      <c r="R4" s="270">
        <v>7</v>
      </c>
      <c r="S4" s="271">
        <v>50</v>
      </c>
      <c r="T4" s="1">
        <v>8</v>
      </c>
      <c r="U4" s="268">
        <v>55</v>
      </c>
      <c r="V4" s="270">
        <v>8</v>
      </c>
      <c r="W4" s="268">
        <v>55</v>
      </c>
      <c r="X4" s="133">
        <v>8</v>
      </c>
      <c r="Y4" s="268">
        <v>55</v>
      </c>
      <c r="Z4" s="270">
        <v>9</v>
      </c>
      <c r="AA4" s="268">
        <v>55</v>
      </c>
      <c r="AB4" s="270">
        <v>9</v>
      </c>
      <c r="AC4" s="268">
        <v>60</v>
      </c>
      <c r="AD4" s="270">
        <v>10</v>
      </c>
      <c r="AE4" s="268">
        <v>55</v>
      </c>
      <c r="AF4" s="270">
        <v>10</v>
      </c>
      <c r="AG4" s="268">
        <v>55</v>
      </c>
      <c r="AH4" s="270">
        <v>10</v>
      </c>
      <c r="AI4" s="268">
        <v>60</v>
      </c>
      <c r="AJ4" s="270">
        <v>11</v>
      </c>
      <c r="AK4" s="268">
        <v>60</v>
      </c>
      <c r="AL4" s="270">
        <v>11</v>
      </c>
      <c r="AM4" s="271">
        <v>55</v>
      </c>
      <c r="AN4" s="1">
        <v>12</v>
      </c>
      <c r="AO4" s="268">
        <v>60</v>
      </c>
      <c r="AP4" s="270">
        <v>12</v>
      </c>
      <c r="AQ4" s="268">
        <v>60</v>
      </c>
      <c r="AR4" s="133">
        <v>12</v>
      </c>
      <c r="AS4" s="268">
        <v>60</v>
      </c>
      <c r="AT4" s="270">
        <v>13</v>
      </c>
      <c r="AU4" s="268">
        <v>60</v>
      </c>
      <c r="AV4" s="270">
        <v>13</v>
      </c>
      <c r="AW4" s="268">
        <v>60</v>
      </c>
      <c r="AX4" s="270">
        <v>14</v>
      </c>
      <c r="AY4" s="268">
        <v>60</v>
      </c>
      <c r="AZ4" s="270">
        <v>14</v>
      </c>
      <c r="BA4" s="268">
        <v>65</v>
      </c>
      <c r="BB4" s="270">
        <v>15</v>
      </c>
      <c r="BC4" s="268"/>
      <c r="BD4" s="270"/>
      <c r="BE4" s="268"/>
      <c r="BF4" s="270"/>
      <c r="BG4" s="268"/>
      <c r="BH4" s="270"/>
      <c r="BI4" s="268"/>
      <c r="BJ4" s="270"/>
      <c r="BK4" s="268"/>
      <c r="BL4" s="270"/>
      <c r="BM4" s="268"/>
      <c r="BN4" s="270"/>
      <c r="BO4" s="268"/>
      <c r="BP4" s="270"/>
      <c r="BQ4" s="268"/>
      <c r="BR4" s="270"/>
      <c r="BS4" s="268"/>
      <c r="BT4" s="270"/>
      <c r="BU4" s="268"/>
      <c r="BV4" s="270"/>
      <c r="BW4" s="268"/>
      <c r="BX4" s="270"/>
      <c r="BY4" s="268"/>
      <c r="BZ4" s="270"/>
    </row>
    <row r="5" spans="1:78" ht="12.75" hidden="1">
      <c r="A5" s="266"/>
      <c r="B5" s="270"/>
      <c r="C5" s="268"/>
      <c r="D5" s="269"/>
      <c r="E5" s="266"/>
      <c r="F5" s="270"/>
      <c r="G5" s="268">
        <v>35</v>
      </c>
      <c r="H5" s="270"/>
      <c r="I5" s="268">
        <v>40</v>
      </c>
      <c r="J5" s="270"/>
      <c r="K5" s="268">
        <v>42</v>
      </c>
      <c r="L5" s="270"/>
      <c r="M5" s="268">
        <v>45</v>
      </c>
      <c r="N5" s="270"/>
      <c r="O5" s="268">
        <v>40</v>
      </c>
      <c r="P5" s="270"/>
      <c r="Q5" s="268">
        <v>45</v>
      </c>
      <c r="R5" s="270"/>
      <c r="S5" s="271">
        <v>45</v>
      </c>
      <c r="T5" s="1"/>
      <c r="U5" s="268">
        <v>50</v>
      </c>
      <c r="V5" s="270"/>
      <c r="W5" s="268">
        <v>45</v>
      </c>
      <c r="X5" s="133"/>
      <c r="Y5" s="268">
        <v>50</v>
      </c>
      <c r="Z5" s="270"/>
      <c r="AA5" s="268">
        <v>50</v>
      </c>
      <c r="AB5" s="270"/>
      <c r="AC5" s="268">
        <v>50</v>
      </c>
      <c r="AD5" s="270"/>
      <c r="AE5" s="268">
        <v>50</v>
      </c>
      <c r="AF5" s="270"/>
      <c r="AG5" s="268">
        <v>50</v>
      </c>
      <c r="AH5" s="270"/>
      <c r="AI5" s="268">
        <v>50</v>
      </c>
      <c r="AJ5" s="270"/>
      <c r="AK5" s="268">
        <v>55</v>
      </c>
      <c r="AL5" s="270"/>
      <c r="AM5" s="271">
        <v>50</v>
      </c>
      <c r="AN5" s="1"/>
      <c r="AO5" s="268">
        <v>50</v>
      </c>
      <c r="AP5" s="270"/>
      <c r="AQ5" s="268">
        <v>55</v>
      </c>
      <c r="AR5" s="133"/>
      <c r="AS5" s="268">
        <v>55</v>
      </c>
      <c r="AT5" s="270"/>
      <c r="AU5" s="268">
        <v>55</v>
      </c>
      <c r="AV5" s="270"/>
      <c r="AW5" s="268">
        <v>55</v>
      </c>
      <c r="AX5" s="270"/>
      <c r="AY5" s="268">
        <v>55</v>
      </c>
      <c r="AZ5" s="270"/>
      <c r="BA5" s="268">
        <v>60</v>
      </c>
      <c r="BB5" s="270"/>
      <c r="BC5" s="268"/>
      <c r="BD5" s="270"/>
      <c r="BE5" s="268"/>
      <c r="BF5" s="270"/>
      <c r="BG5" s="268"/>
      <c r="BH5" s="270"/>
      <c r="BI5" s="268"/>
      <c r="BJ5" s="270"/>
      <c r="BK5" s="268"/>
      <c r="BL5" s="270"/>
      <c r="BM5" s="268"/>
      <c r="BN5" s="270"/>
      <c r="BO5" s="268"/>
      <c r="BP5" s="270"/>
      <c r="BQ5" s="268"/>
      <c r="BR5" s="270"/>
      <c r="BS5" s="268"/>
      <c r="BT5" s="270"/>
      <c r="BU5" s="268"/>
      <c r="BV5" s="270"/>
      <c r="BW5" s="268"/>
      <c r="BX5" s="270"/>
      <c r="BY5" s="268"/>
      <c r="BZ5" s="270"/>
    </row>
    <row r="6" spans="1:78" ht="12.75" hidden="1">
      <c r="A6" s="268"/>
      <c r="B6" s="270"/>
      <c r="C6" s="268"/>
      <c r="D6" s="270"/>
      <c r="E6" s="268"/>
      <c r="F6" s="270"/>
      <c r="G6" s="268">
        <v>31</v>
      </c>
      <c r="H6" s="270"/>
      <c r="I6" s="268">
        <v>33</v>
      </c>
      <c r="J6" s="270"/>
      <c r="K6" s="268">
        <v>33</v>
      </c>
      <c r="L6" s="270"/>
      <c r="M6" s="268">
        <v>42</v>
      </c>
      <c r="N6" s="270"/>
      <c r="O6" s="268">
        <v>35</v>
      </c>
      <c r="P6" s="270"/>
      <c r="Q6" s="268">
        <v>36</v>
      </c>
      <c r="R6" s="270"/>
      <c r="S6" s="271">
        <v>40</v>
      </c>
      <c r="T6" s="1"/>
      <c r="U6" s="268">
        <v>40</v>
      </c>
      <c r="V6" s="270"/>
      <c r="W6" s="268">
        <v>35</v>
      </c>
      <c r="X6" s="133"/>
      <c r="Y6" s="268">
        <v>40</v>
      </c>
      <c r="Z6" s="270"/>
      <c r="AA6" s="268">
        <v>45</v>
      </c>
      <c r="AB6" s="270"/>
      <c r="AC6" s="268">
        <v>45</v>
      </c>
      <c r="AD6" s="270"/>
      <c r="AE6" s="268">
        <v>40</v>
      </c>
      <c r="AF6" s="270"/>
      <c r="AG6" s="268">
        <v>45</v>
      </c>
      <c r="AH6" s="270"/>
      <c r="AI6" s="268">
        <v>45</v>
      </c>
      <c r="AJ6" s="270"/>
      <c r="AK6" s="268">
        <v>45</v>
      </c>
      <c r="AL6" s="270"/>
      <c r="AM6" s="271">
        <v>45</v>
      </c>
      <c r="AN6" s="1"/>
      <c r="AO6" s="268">
        <v>45</v>
      </c>
      <c r="AP6" s="270"/>
      <c r="AQ6" s="268">
        <v>50</v>
      </c>
      <c r="AR6" s="133"/>
      <c r="AS6" s="268">
        <v>50</v>
      </c>
      <c r="AT6" s="270"/>
      <c r="AU6" s="268">
        <v>50</v>
      </c>
      <c r="AV6" s="270"/>
      <c r="AW6" s="268">
        <v>50</v>
      </c>
      <c r="AX6" s="270"/>
      <c r="AY6" s="268">
        <v>50</v>
      </c>
      <c r="AZ6" s="270"/>
      <c r="BA6" s="268">
        <v>50</v>
      </c>
      <c r="BB6" s="270"/>
      <c r="BC6" s="268"/>
      <c r="BD6" s="270"/>
      <c r="BE6" s="268"/>
      <c r="BF6" s="270"/>
      <c r="BG6" s="268"/>
      <c r="BH6" s="270"/>
      <c r="BI6" s="268"/>
      <c r="BJ6" s="270"/>
      <c r="BK6" s="268"/>
      <c r="BL6" s="270"/>
      <c r="BM6" s="268"/>
      <c r="BN6" s="270"/>
      <c r="BO6" s="268"/>
      <c r="BP6" s="270"/>
      <c r="BQ6" s="268"/>
      <c r="BR6" s="270"/>
      <c r="BS6" s="268"/>
      <c r="BT6" s="270"/>
      <c r="BU6" s="268"/>
      <c r="BV6" s="270"/>
      <c r="BW6" s="268"/>
      <c r="BX6" s="270"/>
      <c r="BY6" s="268"/>
      <c r="BZ6" s="270"/>
    </row>
    <row r="7" spans="1:78" ht="12.75" hidden="1">
      <c r="A7" s="268"/>
      <c r="B7" s="270"/>
      <c r="C7" s="268"/>
      <c r="D7" s="270"/>
      <c r="E7" s="268"/>
      <c r="F7" s="270"/>
      <c r="G7" s="268"/>
      <c r="H7" s="270"/>
      <c r="I7" s="268"/>
      <c r="J7" s="270"/>
      <c r="K7" s="268"/>
      <c r="L7" s="270"/>
      <c r="M7" s="268"/>
      <c r="N7" s="270"/>
      <c r="O7" s="268">
        <v>34</v>
      </c>
      <c r="P7" s="270"/>
      <c r="Q7" s="268">
        <v>30</v>
      </c>
      <c r="R7" s="270"/>
      <c r="S7" s="271">
        <v>33</v>
      </c>
      <c r="T7" s="1"/>
      <c r="U7" s="268">
        <v>35</v>
      </c>
      <c r="V7" s="270"/>
      <c r="W7" s="268">
        <v>30</v>
      </c>
      <c r="X7" s="133"/>
      <c r="Y7" s="268">
        <v>32</v>
      </c>
      <c r="Z7" s="270"/>
      <c r="AA7" s="268">
        <v>33</v>
      </c>
      <c r="AB7" s="270"/>
      <c r="AC7" s="268">
        <v>40</v>
      </c>
      <c r="AD7" s="270"/>
      <c r="AE7" s="268">
        <v>37</v>
      </c>
      <c r="AF7" s="270"/>
      <c r="AG7" s="268">
        <v>40</v>
      </c>
      <c r="AH7" s="270"/>
      <c r="AI7" s="268">
        <v>40</v>
      </c>
      <c r="AJ7" s="270"/>
      <c r="AK7" s="268">
        <v>40</v>
      </c>
      <c r="AL7" s="270"/>
      <c r="AM7" s="271">
        <v>40</v>
      </c>
      <c r="AN7" s="1"/>
      <c r="AO7" s="268">
        <v>40</v>
      </c>
      <c r="AP7" s="270"/>
      <c r="AQ7" s="268">
        <v>40</v>
      </c>
      <c r="AR7" s="133"/>
      <c r="AS7" s="268">
        <v>45</v>
      </c>
      <c r="AT7" s="270"/>
      <c r="AU7" s="268">
        <v>40</v>
      </c>
      <c r="AV7" s="270"/>
      <c r="AW7" s="268">
        <v>45</v>
      </c>
      <c r="AX7" s="270"/>
      <c r="AY7" s="268">
        <v>45</v>
      </c>
      <c r="AZ7" s="270"/>
      <c r="BA7" s="268">
        <v>45</v>
      </c>
      <c r="BB7" s="270"/>
      <c r="BC7" s="268"/>
      <c r="BD7" s="270"/>
      <c r="BE7" s="268"/>
      <c r="BF7" s="270"/>
      <c r="BG7" s="268"/>
      <c r="BH7" s="270"/>
      <c r="BI7" s="268"/>
      <c r="BJ7" s="270"/>
      <c r="BK7" s="268"/>
      <c r="BL7" s="270"/>
      <c r="BM7" s="268"/>
      <c r="BN7" s="270"/>
      <c r="BO7" s="268"/>
      <c r="BP7" s="270"/>
      <c r="BQ7" s="268"/>
      <c r="BR7" s="270"/>
      <c r="BS7" s="268"/>
      <c r="BT7" s="270"/>
      <c r="BU7" s="268"/>
      <c r="BV7" s="270"/>
      <c r="BW7" s="268"/>
      <c r="BX7" s="270"/>
      <c r="BY7" s="268"/>
      <c r="BZ7" s="270"/>
    </row>
    <row r="8" spans="1:78" ht="12.75" hidden="1">
      <c r="A8" s="268"/>
      <c r="B8" s="270"/>
      <c r="C8" s="268"/>
      <c r="D8" s="270"/>
      <c r="E8" s="268"/>
      <c r="F8" s="270"/>
      <c r="G8" s="268"/>
      <c r="H8" s="270"/>
      <c r="I8" s="268"/>
      <c r="J8" s="270"/>
      <c r="K8" s="268"/>
      <c r="L8" s="270"/>
      <c r="M8" s="268"/>
      <c r="N8" s="270"/>
      <c r="O8" s="268"/>
      <c r="P8" s="270"/>
      <c r="Q8" s="268"/>
      <c r="R8" s="270"/>
      <c r="S8" s="271"/>
      <c r="T8" s="1"/>
      <c r="U8" s="268"/>
      <c r="V8" s="270"/>
      <c r="W8" s="268">
        <v>27</v>
      </c>
      <c r="X8" s="133"/>
      <c r="Y8" s="268">
        <v>27</v>
      </c>
      <c r="Z8" s="270"/>
      <c r="AA8" s="268">
        <v>28</v>
      </c>
      <c r="AB8" s="270"/>
      <c r="AC8" s="268">
        <v>28</v>
      </c>
      <c r="AD8" s="270"/>
      <c r="AE8" s="268">
        <v>28</v>
      </c>
      <c r="AF8" s="270"/>
      <c r="AG8" s="268">
        <v>32</v>
      </c>
      <c r="AH8" s="270"/>
      <c r="AI8" s="268">
        <v>34</v>
      </c>
      <c r="AJ8" s="270"/>
      <c r="AK8" s="268">
        <v>36</v>
      </c>
      <c r="AL8" s="270"/>
      <c r="AM8" s="271">
        <v>35</v>
      </c>
      <c r="AN8" s="1"/>
      <c r="AO8" s="268">
        <v>35</v>
      </c>
      <c r="AP8" s="270"/>
      <c r="AQ8" s="268">
        <v>37</v>
      </c>
      <c r="AR8" s="133"/>
      <c r="AS8" s="268">
        <v>39</v>
      </c>
      <c r="AT8" s="270"/>
      <c r="AU8" s="268">
        <v>35</v>
      </c>
      <c r="AV8" s="270"/>
      <c r="AW8" s="268">
        <v>35</v>
      </c>
      <c r="AX8" s="270"/>
      <c r="AY8" s="268">
        <v>40</v>
      </c>
      <c r="AZ8" s="270"/>
      <c r="BA8" s="268">
        <v>40</v>
      </c>
      <c r="BB8" s="270"/>
      <c r="BC8" s="268"/>
      <c r="BD8" s="270"/>
      <c r="BE8" s="268"/>
      <c r="BF8" s="270"/>
      <c r="BG8" s="268"/>
      <c r="BH8" s="270"/>
      <c r="BI8" s="268"/>
      <c r="BJ8" s="270"/>
      <c r="BK8" s="268"/>
      <c r="BL8" s="270"/>
      <c r="BM8" s="268"/>
      <c r="BN8" s="270"/>
      <c r="BO8" s="268"/>
      <c r="BP8" s="270"/>
      <c r="BQ8" s="268"/>
      <c r="BR8" s="270"/>
      <c r="BS8" s="268"/>
      <c r="BT8" s="270"/>
      <c r="BU8" s="268"/>
      <c r="BV8" s="270"/>
      <c r="BW8" s="268"/>
      <c r="BX8" s="270"/>
      <c r="BY8" s="268"/>
      <c r="BZ8" s="270"/>
    </row>
    <row r="9" spans="1:78" ht="12.75" hidden="1">
      <c r="A9" s="272"/>
      <c r="B9" s="270"/>
      <c r="C9" s="272"/>
      <c r="D9" s="270"/>
      <c r="E9" s="272"/>
      <c r="F9" s="270"/>
      <c r="G9" s="272"/>
      <c r="H9" s="270"/>
      <c r="I9" s="272"/>
      <c r="J9" s="270"/>
      <c r="K9" s="268"/>
      <c r="L9" s="270"/>
      <c r="M9" s="268"/>
      <c r="N9" s="270"/>
      <c r="O9" s="268"/>
      <c r="P9" s="270"/>
      <c r="Q9" s="268"/>
      <c r="R9" s="270"/>
      <c r="S9" s="271"/>
      <c r="T9" s="1"/>
      <c r="U9" s="268"/>
      <c r="V9" s="270"/>
      <c r="W9" s="268"/>
      <c r="X9" s="133"/>
      <c r="Y9" s="268"/>
      <c r="Z9" s="270"/>
      <c r="AA9" s="268"/>
      <c r="AB9" s="270"/>
      <c r="AC9" s="272"/>
      <c r="AD9" s="270"/>
      <c r="AE9" s="268">
        <v>25</v>
      </c>
      <c r="AF9" s="270"/>
      <c r="AG9" s="268">
        <v>25</v>
      </c>
      <c r="AH9" s="270"/>
      <c r="AI9" s="268">
        <v>30</v>
      </c>
      <c r="AJ9" s="270"/>
      <c r="AK9" s="268">
        <v>35</v>
      </c>
      <c r="AL9" s="270"/>
      <c r="AM9" s="271">
        <v>30</v>
      </c>
      <c r="AN9" s="1"/>
      <c r="AO9" s="268">
        <v>35</v>
      </c>
      <c r="AP9" s="270"/>
      <c r="AQ9" s="268">
        <v>35</v>
      </c>
      <c r="AR9" s="133"/>
      <c r="AS9" s="268">
        <v>35</v>
      </c>
      <c r="AT9" s="270"/>
      <c r="AU9" s="268">
        <v>31</v>
      </c>
      <c r="AV9" s="270"/>
      <c r="AW9" s="268">
        <v>33</v>
      </c>
      <c r="AX9" s="270"/>
      <c r="AY9" s="268">
        <v>35</v>
      </c>
      <c r="AZ9" s="270"/>
      <c r="BA9" s="268">
        <v>37</v>
      </c>
      <c r="BB9" s="270"/>
      <c r="BC9" s="268"/>
      <c r="BD9" s="270"/>
      <c r="BE9" s="268"/>
      <c r="BF9" s="270"/>
      <c r="BG9" s="268"/>
      <c r="BH9" s="270"/>
      <c r="BI9" s="268"/>
      <c r="BJ9" s="270"/>
      <c r="BK9" s="268"/>
      <c r="BL9" s="270"/>
      <c r="BM9" s="268"/>
      <c r="BN9" s="270"/>
      <c r="BO9" s="268"/>
      <c r="BP9" s="270"/>
      <c r="BQ9" s="268"/>
      <c r="BR9" s="270"/>
      <c r="BS9" s="268"/>
      <c r="BT9" s="270"/>
      <c r="BU9" s="268"/>
      <c r="BV9" s="270"/>
      <c r="BW9" s="268"/>
      <c r="BX9" s="270"/>
      <c r="BY9" s="268"/>
      <c r="BZ9" s="270"/>
    </row>
    <row r="10" spans="1:78" ht="12.75" hidden="1">
      <c r="A10" s="272"/>
      <c r="B10" s="270"/>
      <c r="C10" s="272"/>
      <c r="D10" s="270"/>
      <c r="E10" s="272"/>
      <c r="F10" s="270"/>
      <c r="G10" s="272"/>
      <c r="H10" s="270"/>
      <c r="I10" s="272"/>
      <c r="J10" s="270"/>
      <c r="K10" s="272"/>
      <c r="L10" s="270"/>
      <c r="M10" s="272"/>
      <c r="N10" s="270"/>
      <c r="O10" s="272"/>
      <c r="P10" s="270"/>
      <c r="Q10" s="272"/>
      <c r="R10" s="270"/>
      <c r="S10" s="271"/>
      <c r="T10" s="1"/>
      <c r="U10" s="268"/>
      <c r="V10" s="270"/>
      <c r="W10" s="268"/>
      <c r="X10" s="133"/>
      <c r="Y10" s="268"/>
      <c r="Z10" s="270"/>
      <c r="AA10" s="268"/>
      <c r="AB10" s="270"/>
      <c r="AC10" s="272"/>
      <c r="AD10" s="270"/>
      <c r="AE10" s="272"/>
      <c r="AF10" s="270"/>
      <c r="AG10" s="272"/>
      <c r="AH10" s="270"/>
      <c r="AI10" s="272"/>
      <c r="AJ10" s="270"/>
      <c r="AK10" s="272"/>
      <c r="AL10" s="270"/>
      <c r="AM10" s="271">
        <v>28</v>
      </c>
      <c r="AN10" s="1"/>
      <c r="AO10" s="268">
        <v>30</v>
      </c>
      <c r="AP10" s="270"/>
      <c r="AQ10" s="268">
        <v>30</v>
      </c>
      <c r="AR10" s="133"/>
      <c r="AS10" s="268">
        <v>30</v>
      </c>
      <c r="AT10" s="270"/>
      <c r="AU10" s="268">
        <v>30</v>
      </c>
      <c r="AV10" s="270"/>
      <c r="AW10" s="268">
        <v>30</v>
      </c>
      <c r="AX10" s="270"/>
      <c r="AY10" s="268">
        <v>35</v>
      </c>
      <c r="AZ10" s="270"/>
      <c r="BA10" s="268">
        <v>35</v>
      </c>
      <c r="BB10" s="270"/>
      <c r="BC10" s="268"/>
      <c r="BD10" s="270"/>
      <c r="BE10" s="268"/>
      <c r="BF10" s="270"/>
      <c r="BG10" s="268"/>
      <c r="BH10" s="270"/>
      <c r="BI10" s="268"/>
      <c r="BJ10" s="270"/>
      <c r="BK10" s="268"/>
      <c r="BL10" s="270"/>
      <c r="BM10" s="268"/>
      <c r="BN10" s="270"/>
      <c r="BO10" s="268"/>
      <c r="BP10" s="270"/>
      <c r="BQ10" s="268"/>
      <c r="BR10" s="270"/>
      <c r="BS10" s="268"/>
      <c r="BT10" s="270"/>
      <c r="BU10" s="268"/>
      <c r="BV10" s="270"/>
      <c r="BW10" s="268"/>
      <c r="BX10" s="270"/>
      <c r="BY10" s="268"/>
      <c r="BZ10" s="270"/>
    </row>
    <row r="11" spans="1:78" ht="12.75" hidden="1">
      <c r="A11" s="272"/>
      <c r="B11" s="270"/>
      <c r="C11" s="272"/>
      <c r="D11" s="270"/>
      <c r="E11" s="272"/>
      <c r="F11" s="270"/>
      <c r="G11" s="272"/>
      <c r="H11" s="270"/>
      <c r="I11" s="272"/>
      <c r="J11" s="270"/>
      <c r="K11" s="272"/>
      <c r="L11" s="270"/>
      <c r="M11" s="272"/>
      <c r="N11" s="270"/>
      <c r="O11" s="272"/>
      <c r="P11" s="270"/>
      <c r="Q11" s="272"/>
      <c r="R11" s="270"/>
      <c r="S11" s="1"/>
      <c r="T11" s="1"/>
      <c r="U11" s="272"/>
      <c r="V11" s="270"/>
      <c r="W11" s="272"/>
      <c r="X11" s="133"/>
      <c r="Y11" s="272"/>
      <c r="Z11" s="270"/>
      <c r="AA11" s="272"/>
      <c r="AB11" s="270"/>
      <c r="AC11" s="272"/>
      <c r="AD11" s="270"/>
      <c r="AE11" s="272"/>
      <c r="AF11" s="270"/>
      <c r="AG11" s="272"/>
      <c r="AH11" s="270"/>
      <c r="AI11" s="272"/>
      <c r="AJ11" s="270"/>
      <c r="AK11" s="272"/>
      <c r="AL11" s="270"/>
      <c r="AM11" s="1"/>
      <c r="AN11" s="1"/>
      <c r="AO11" s="272"/>
      <c r="AP11" s="270"/>
      <c r="AQ11" s="272"/>
      <c r="AR11" s="133"/>
      <c r="AS11" s="272"/>
      <c r="AT11" s="270"/>
      <c r="AU11" s="268">
        <v>30</v>
      </c>
      <c r="AV11" s="270"/>
      <c r="AW11" s="268">
        <v>30</v>
      </c>
      <c r="AX11" s="270"/>
      <c r="AY11" s="268">
        <v>30</v>
      </c>
      <c r="AZ11" s="270"/>
      <c r="BA11" s="268">
        <v>30</v>
      </c>
      <c r="BB11" s="270"/>
      <c r="BC11" s="268"/>
      <c r="BD11" s="270"/>
      <c r="BE11" s="268"/>
      <c r="BF11" s="270"/>
      <c r="BG11" s="268"/>
      <c r="BH11" s="270"/>
      <c r="BI11" s="268"/>
      <c r="BJ11" s="270"/>
      <c r="BK11" s="268"/>
      <c r="BL11" s="270"/>
      <c r="BM11" s="268"/>
      <c r="BN11" s="270"/>
      <c r="BO11" s="268"/>
      <c r="BP11" s="270"/>
      <c r="BQ11" s="268"/>
      <c r="BR11" s="270"/>
      <c r="BS11" s="268"/>
      <c r="BT11" s="270"/>
      <c r="BU11" s="268"/>
      <c r="BV11" s="270"/>
      <c r="BW11" s="268"/>
      <c r="BX11" s="270"/>
      <c r="BY11" s="268"/>
      <c r="BZ11" s="270"/>
    </row>
    <row r="12" spans="1:78" ht="12.75" hidden="1">
      <c r="A12" s="272"/>
      <c r="B12" s="270"/>
      <c r="C12" s="272"/>
      <c r="D12" s="270"/>
      <c r="E12" s="272"/>
      <c r="F12" s="270"/>
      <c r="G12" s="272"/>
      <c r="H12" s="270"/>
      <c r="I12" s="272"/>
      <c r="J12" s="270"/>
      <c r="K12" s="272"/>
      <c r="L12" s="270"/>
      <c r="M12" s="272"/>
      <c r="N12" s="270"/>
      <c r="O12" s="272"/>
      <c r="P12" s="270"/>
      <c r="Q12" s="272"/>
      <c r="R12" s="270"/>
      <c r="S12" s="1"/>
      <c r="T12" s="1"/>
      <c r="U12" s="272"/>
      <c r="V12" s="270"/>
      <c r="W12" s="272"/>
      <c r="X12" s="133"/>
      <c r="Y12" s="272"/>
      <c r="Z12" s="270"/>
      <c r="AA12" s="272"/>
      <c r="AB12" s="270"/>
      <c r="AC12" s="272"/>
      <c r="AD12" s="270"/>
      <c r="AE12" s="272"/>
      <c r="AF12" s="270"/>
      <c r="AG12" s="272"/>
      <c r="AH12" s="270"/>
      <c r="AI12" s="272"/>
      <c r="AJ12" s="270"/>
      <c r="AK12" s="272"/>
      <c r="AL12" s="270"/>
      <c r="AM12" s="1"/>
      <c r="AN12" s="1"/>
      <c r="AO12" s="272"/>
      <c r="AP12" s="270"/>
      <c r="AQ12" s="272"/>
      <c r="AR12" s="133"/>
      <c r="AS12" s="272"/>
      <c r="AT12" s="270"/>
      <c r="AU12" s="272"/>
      <c r="AV12" s="270"/>
      <c r="AW12" s="272"/>
      <c r="AX12" s="270"/>
      <c r="AY12" s="272"/>
      <c r="AZ12" s="270"/>
      <c r="BA12" s="272"/>
      <c r="BB12" s="270"/>
      <c r="BC12" s="268"/>
      <c r="BD12" s="270"/>
      <c r="BE12" s="268"/>
      <c r="BF12" s="270"/>
      <c r="BG12" s="268"/>
      <c r="BH12" s="270"/>
      <c r="BI12" s="268"/>
      <c r="BJ12" s="270"/>
      <c r="BK12" s="268"/>
      <c r="BL12" s="270"/>
      <c r="BM12" s="268"/>
      <c r="BN12" s="270"/>
      <c r="BO12" s="268"/>
      <c r="BP12" s="270"/>
      <c r="BQ12" s="268"/>
      <c r="BR12" s="270"/>
      <c r="BS12" s="268"/>
      <c r="BT12" s="270"/>
      <c r="BU12" s="268"/>
      <c r="BV12" s="270"/>
      <c r="BW12" s="268"/>
      <c r="BX12" s="270"/>
      <c r="BY12" s="268"/>
      <c r="BZ12" s="270"/>
    </row>
    <row r="13" spans="1:78" ht="12.75" hidden="1">
      <c r="A13" s="272"/>
      <c r="B13" s="270"/>
      <c r="C13" s="272"/>
      <c r="D13" s="270"/>
      <c r="E13" s="272"/>
      <c r="F13" s="270"/>
      <c r="G13" s="272"/>
      <c r="H13" s="270"/>
      <c r="I13" s="272"/>
      <c r="J13" s="270"/>
      <c r="K13" s="272"/>
      <c r="L13" s="270"/>
      <c r="M13" s="272"/>
      <c r="N13" s="270"/>
      <c r="O13" s="272"/>
      <c r="P13" s="270"/>
      <c r="Q13" s="272"/>
      <c r="R13" s="270"/>
      <c r="S13" s="1"/>
      <c r="T13" s="1"/>
      <c r="U13" s="272"/>
      <c r="V13" s="270"/>
      <c r="W13" s="272"/>
      <c r="X13" s="133"/>
      <c r="Y13" s="272"/>
      <c r="Z13" s="270"/>
      <c r="AA13" s="272"/>
      <c r="AB13" s="270"/>
      <c r="AC13" s="272"/>
      <c r="AD13" s="270"/>
      <c r="AE13" s="272"/>
      <c r="AF13" s="270"/>
      <c r="AG13" s="272"/>
      <c r="AH13" s="270"/>
      <c r="AI13" s="272"/>
      <c r="AJ13" s="270"/>
      <c r="AK13" s="272"/>
      <c r="AL13" s="270"/>
      <c r="AM13" s="1"/>
      <c r="AN13" s="1"/>
      <c r="AO13" s="272"/>
      <c r="AP13" s="270"/>
      <c r="AQ13" s="272"/>
      <c r="AR13" s="133"/>
      <c r="AS13" s="272"/>
      <c r="AT13" s="270"/>
      <c r="AU13" s="272"/>
      <c r="AV13" s="270"/>
      <c r="AW13" s="272"/>
      <c r="AX13" s="270"/>
      <c r="AY13" s="272"/>
      <c r="AZ13" s="270"/>
      <c r="BA13" s="272"/>
      <c r="BB13" s="270"/>
      <c r="BC13" s="272"/>
      <c r="BD13" s="270"/>
      <c r="BE13" s="272"/>
      <c r="BF13" s="270"/>
      <c r="BG13" s="272"/>
      <c r="BH13" s="270"/>
      <c r="BI13" s="272"/>
      <c r="BJ13" s="270"/>
      <c r="BK13" s="268"/>
      <c r="BL13" s="270"/>
      <c r="BM13" s="268"/>
      <c r="BN13" s="270"/>
      <c r="BO13" s="268"/>
      <c r="BP13" s="270"/>
      <c r="BQ13" s="268"/>
      <c r="BR13" s="270"/>
      <c r="BS13" s="268"/>
      <c r="BT13" s="270"/>
      <c r="BU13" s="268"/>
      <c r="BV13" s="270"/>
      <c r="BW13" s="268"/>
      <c r="BX13" s="270"/>
      <c r="BY13" s="268"/>
      <c r="BZ13" s="270"/>
    </row>
    <row r="14" spans="1:78" ht="12.75" hidden="1">
      <c r="A14" s="272"/>
      <c r="B14" s="270"/>
      <c r="C14" s="272"/>
      <c r="D14" s="270"/>
      <c r="E14" s="272"/>
      <c r="F14" s="270"/>
      <c r="G14" s="272"/>
      <c r="H14" s="270"/>
      <c r="I14" s="272"/>
      <c r="J14" s="270"/>
      <c r="K14" s="272"/>
      <c r="L14" s="270"/>
      <c r="M14" s="272"/>
      <c r="N14" s="270"/>
      <c r="O14" s="272"/>
      <c r="P14" s="270"/>
      <c r="Q14" s="272"/>
      <c r="R14" s="270"/>
      <c r="S14" s="1"/>
      <c r="T14" s="1"/>
      <c r="U14" s="272"/>
      <c r="V14" s="270"/>
      <c r="W14" s="133"/>
      <c r="X14" s="133"/>
      <c r="Y14" s="272"/>
      <c r="Z14" s="270"/>
      <c r="AA14" s="272"/>
      <c r="AB14" s="270"/>
      <c r="AC14" s="272"/>
      <c r="AD14" s="270"/>
      <c r="AE14" s="272"/>
      <c r="AF14" s="270"/>
      <c r="AG14" s="272"/>
      <c r="AH14" s="270"/>
      <c r="AI14" s="272"/>
      <c r="AJ14" s="270"/>
      <c r="AK14" s="272"/>
      <c r="AL14" s="270"/>
      <c r="AM14" s="1"/>
      <c r="AN14" s="1"/>
      <c r="AO14" s="272"/>
      <c r="AP14" s="270"/>
      <c r="AQ14" s="133"/>
      <c r="AR14" s="133"/>
      <c r="AS14" s="272"/>
      <c r="AT14" s="270"/>
      <c r="AU14" s="272"/>
      <c r="AV14" s="270"/>
      <c r="AW14" s="272"/>
      <c r="AX14" s="270"/>
      <c r="AY14" s="272"/>
      <c r="AZ14" s="270"/>
      <c r="BA14" s="272"/>
      <c r="BB14" s="270"/>
      <c r="BC14" s="272"/>
      <c r="BD14" s="270"/>
      <c r="BE14" s="272"/>
      <c r="BF14" s="270"/>
      <c r="BG14" s="272"/>
      <c r="BH14" s="270"/>
      <c r="BI14" s="272"/>
      <c r="BJ14" s="270"/>
      <c r="BK14" s="268"/>
      <c r="BL14" s="270"/>
      <c r="BM14" s="268"/>
      <c r="BN14" s="270"/>
      <c r="BO14" s="268"/>
      <c r="BP14" s="270"/>
      <c r="BQ14" s="268"/>
      <c r="BR14" s="270"/>
      <c r="BS14" s="268"/>
      <c r="BT14" s="270"/>
      <c r="BU14" s="268"/>
      <c r="BV14" s="270"/>
      <c r="BW14" s="268"/>
      <c r="BX14" s="270"/>
      <c r="BY14" s="268"/>
      <c r="BZ14" s="270"/>
    </row>
    <row r="15" spans="1:78" ht="15" hidden="1">
      <c r="A15" s="273">
        <f aca="true" t="shared" si="0" ref="A15:AF15">SUM(A3:A13)</f>
        <v>0</v>
      </c>
      <c r="B15" s="274">
        <f t="shared" si="0"/>
        <v>0</v>
      </c>
      <c r="C15" s="273">
        <f t="shared" si="0"/>
        <v>0</v>
      </c>
      <c r="D15" s="274">
        <f t="shared" si="0"/>
        <v>0</v>
      </c>
      <c r="E15" s="273">
        <f t="shared" si="0"/>
        <v>0</v>
      </c>
      <c r="F15" s="274">
        <f t="shared" si="0"/>
        <v>0</v>
      </c>
      <c r="G15" s="273">
        <f t="shared" si="0"/>
        <v>156</v>
      </c>
      <c r="H15" s="274">
        <f t="shared" si="0"/>
        <v>13</v>
      </c>
      <c r="I15" s="273">
        <f t="shared" si="0"/>
        <v>168</v>
      </c>
      <c r="J15" s="274">
        <f t="shared" si="0"/>
        <v>14</v>
      </c>
      <c r="K15" s="273">
        <f t="shared" si="0"/>
        <v>180</v>
      </c>
      <c r="L15" s="274">
        <f t="shared" si="0"/>
        <v>15</v>
      </c>
      <c r="M15" s="273">
        <f t="shared" si="0"/>
        <v>192</v>
      </c>
      <c r="N15" s="274">
        <f t="shared" si="0"/>
        <v>16</v>
      </c>
      <c r="O15" s="273">
        <f t="shared" si="0"/>
        <v>204</v>
      </c>
      <c r="P15" s="274">
        <f t="shared" si="0"/>
        <v>17</v>
      </c>
      <c r="Q15" s="273">
        <f t="shared" si="0"/>
        <v>216</v>
      </c>
      <c r="R15" s="274">
        <f t="shared" si="0"/>
        <v>18</v>
      </c>
      <c r="S15" s="275">
        <f t="shared" si="0"/>
        <v>228</v>
      </c>
      <c r="T15" s="275">
        <f t="shared" si="0"/>
        <v>19</v>
      </c>
      <c r="U15" s="273">
        <f t="shared" si="0"/>
        <v>240</v>
      </c>
      <c r="V15" s="274">
        <f t="shared" si="0"/>
        <v>20</v>
      </c>
      <c r="W15" s="275">
        <f t="shared" si="0"/>
        <v>252</v>
      </c>
      <c r="X15" s="275">
        <f t="shared" si="0"/>
        <v>21</v>
      </c>
      <c r="Y15" s="273">
        <f t="shared" si="0"/>
        <v>264</v>
      </c>
      <c r="Z15" s="274">
        <f t="shared" si="0"/>
        <v>22</v>
      </c>
      <c r="AA15" s="273">
        <f t="shared" si="0"/>
        <v>276</v>
      </c>
      <c r="AB15" s="274">
        <f t="shared" si="0"/>
        <v>23</v>
      </c>
      <c r="AC15" s="273">
        <f t="shared" si="0"/>
        <v>288</v>
      </c>
      <c r="AD15" s="274">
        <f t="shared" si="0"/>
        <v>24</v>
      </c>
      <c r="AE15" s="273">
        <f t="shared" si="0"/>
        <v>300</v>
      </c>
      <c r="AF15" s="274">
        <f t="shared" si="0"/>
        <v>25</v>
      </c>
      <c r="AG15" s="273">
        <f aca="true" t="shared" si="1" ref="AG15:BL15">SUM(AG3:AG13)</f>
        <v>312</v>
      </c>
      <c r="AH15" s="274">
        <f t="shared" si="1"/>
        <v>26</v>
      </c>
      <c r="AI15" s="273">
        <f t="shared" si="1"/>
        <v>324</v>
      </c>
      <c r="AJ15" s="274">
        <f t="shared" si="1"/>
        <v>27</v>
      </c>
      <c r="AK15" s="273">
        <f t="shared" si="1"/>
        <v>336</v>
      </c>
      <c r="AL15" s="274">
        <f t="shared" si="1"/>
        <v>28</v>
      </c>
      <c r="AM15" s="275">
        <f t="shared" si="1"/>
        <v>348</v>
      </c>
      <c r="AN15" s="275">
        <f t="shared" si="1"/>
        <v>29</v>
      </c>
      <c r="AO15" s="273">
        <f t="shared" si="1"/>
        <v>360</v>
      </c>
      <c r="AP15" s="274">
        <f t="shared" si="1"/>
        <v>30</v>
      </c>
      <c r="AQ15" s="275">
        <f t="shared" si="1"/>
        <v>372</v>
      </c>
      <c r="AR15" s="275">
        <f t="shared" si="1"/>
        <v>31</v>
      </c>
      <c r="AS15" s="273">
        <f t="shared" si="1"/>
        <v>384</v>
      </c>
      <c r="AT15" s="274">
        <f t="shared" si="1"/>
        <v>32</v>
      </c>
      <c r="AU15" s="273">
        <f t="shared" si="1"/>
        <v>396</v>
      </c>
      <c r="AV15" s="274">
        <f t="shared" si="1"/>
        <v>33</v>
      </c>
      <c r="AW15" s="273">
        <f t="shared" si="1"/>
        <v>408</v>
      </c>
      <c r="AX15" s="274">
        <f t="shared" si="1"/>
        <v>34</v>
      </c>
      <c r="AY15" s="273">
        <f t="shared" si="1"/>
        <v>420</v>
      </c>
      <c r="AZ15" s="274">
        <f t="shared" si="1"/>
        <v>35</v>
      </c>
      <c r="BA15" s="273">
        <f t="shared" si="1"/>
        <v>432</v>
      </c>
      <c r="BB15" s="274">
        <f t="shared" si="1"/>
        <v>36</v>
      </c>
      <c r="BC15" s="273">
        <f t="shared" si="1"/>
        <v>0</v>
      </c>
      <c r="BD15" s="274">
        <f t="shared" si="1"/>
        <v>0</v>
      </c>
      <c r="BE15" s="273">
        <f t="shared" si="1"/>
        <v>0</v>
      </c>
      <c r="BF15" s="274">
        <f t="shared" si="1"/>
        <v>0</v>
      </c>
      <c r="BG15" s="273">
        <f t="shared" si="1"/>
        <v>0</v>
      </c>
      <c r="BH15" s="274">
        <f t="shared" si="1"/>
        <v>0</v>
      </c>
      <c r="BI15" s="273">
        <f t="shared" si="1"/>
        <v>0</v>
      </c>
      <c r="BJ15" s="274">
        <f t="shared" si="1"/>
        <v>0</v>
      </c>
      <c r="BK15" s="273">
        <f t="shared" si="1"/>
        <v>0</v>
      </c>
      <c r="BL15" s="274">
        <f t="shared" si="1"/>
        <v>0</v>
      </c>
      <c r="BM15" s="273">
        <f aca="true" t="shared" si="2" ref="BM15:BR15">SUM(BM3:BM13)</f>
        <v>0</v>
      </c>
      <c r="BN15" s="274">
        <f t="shared" si="2"/>
        <v>0</v>
      </c>
      <c r="BO15" s="273">
        <f t="shared" si="2"/>
        <v>0</v>
      </c>
      <c r="BP15" s="274">
        <f t="shared" si="2"/>
        <v>0</v>
      </c>
      <c r="BQ15" s="273">
        <f t="shared" si="2"/>
        <v>0</v>
      </c>
      <c r="BR15" s="274">
        <f t="shared" si="2"/>
        <v>0</v>
      </c>
      <c r="BS15" s="273">
        <f>SUM(BS3:BS14)</f>
        <v>0</v>
      </c>
      <c r="BT15" s="274">
        <f>SUM(BT3:BT13)</f>
        <v>0</v>
      </c>
      <c r="BU15" s="273">
        <f>SUM(BU3:BU14)</f>
        <v>0</v>
      </c>
      <c r="BV15" s="274">
        <f>SUM(BV3:BV13)</f>
        <v>0</v>
      </c>
      <c r="BW15" s="273">
        <f>SUM(BW3:BW14)</f>
        <v>0</v>
      </c>
      <c r="BX15" s="274">
        <f>SUM(BX3:BX13)</f>
        <v>0</v>
      </c>
      <c r="BY15" s="273">
        <f>SUM(BY3:BY14)</f>
        <v>0</v>
      </c>
      <c r="BZ15" s="274">
        <f>SUM(BZ3:BZ13)</f>
        <v>0</v>
      </c>
    </row>
    <row r="18" spans="1:64" s="79" customFormat="1" ht="15.75">
      <c r="A18" s="139">
        <v>5</v>
      </c>
      <c r="B18" s="139" t="s">
        <v>297</v>
      </c>
      <c r="C18" s="139">
        <v>6</v>
      </c>
      <c r="D18" s="139" t="s">
        <v>297</v>
      </c>
      <c r="E18" s="139">
        <v>7</v>
      </c>
      <c r="F18" s="276" t="s">
        <v>297</v>
      </c>
      <c r="G18" s="139">
        <v>8</v>
      </c>
      <c r="H18" s="276" t="s">
        <v>297</v>
      </c>
      <c r="I18" s="139">
        <v>9</v>
      </c>
      <c r="J18" s="276" t="s">
        <v>297</v>
      </c>
      <c r="K18" s="139">
        <v>10</v>
      </c>
      <c r="L18" s="276" t="s">
        <v>297</v>
      </c>
      <c r="M18" s="139">
        <v>11</v>
      </c>
      <c r="N18" s="276" t="s">
        <v>297</v>
      </c>
      <c r="O18" s="139">
        <v>12</v>
      </c>
      <c r="P18" s="276" t="s">
        <v>297</v>
      </c>
      <c r="Q18" s="139">
        <v>13</v>
      </c>
      <c r="R18" s="276" t="s">
        <v>297</v>
      </c>
      <c r="S18" s="139">
        <v>14</v>
      </c>
      <c r="T18" s="276" t="s">
        <v>297</v>
      </c>
      <c r="U18" s="139">
        <v>15</v>
      </c>
      <c r="V18" s="276" t="s">
        <v>297</v>
      </c>
      <c r="W18" s="139">
        <v>16</v>
      </c>
      <c r="X18" s="276" t="s">
        <v>297</v>
      </c>
      <c r="Y18" s="139">
        <v>17</v>
      </c>
      <c r="Z18" s="276" t="s">
        <v>297</v>
      </c>
      <c r="AA18" s="139">
        <v>18</v>
      </c>
      <c r="AB18" s="276" t="s">
        <v>297</v>
      </c>
      <c r="AC18" s="139">
        <v>19</v>
      </c>
      <c r="AD18" s="276" t="s">
        <v>297</v>
      </c>
      <c r="AE18" s="277">
        <v>20</v>
      </c>
      <c r="AF18" s="278" t="s">
        <v>297</v>
      </c>
      <c r="AG18" s="139">
        <v>21</v>
      </c>
      <c r="AH18" s="276" t="s">
        <v>297</v>
      </c>
      <c r="AI18" s="277">
        <v>22</v>
      </c>
      <c r="AJ18" s="278" t="s">
        <v>297</v>
      </c>
      <c r="AK18" s="139">
        <v>23</v>
      </c>
      <c r="AL18" s="276" t="s">
        <v>297</v>
      </c>
      <c r="AM18" s="277">
        <v>24</v>
      </c>
      <c r="AN18" s="278" t="s">
        <v>297</v>
      </c>
      <c r="AO18" s="139">
        <v>25</v>
      </c>
      <c r="AP18" s="276" t="s">
        <v>297</v>
      </c>
      <c r="AQ18" s="277">
        <v>26</v>
      </c>
      <c r="AR18" s="278" t="s">
        <v>297</v>
      </c>
      <c r="AS18" s="139">
        <v>27</v>
      </c>
      <c r="AT18" s="276" t="s">
        <v>297</v>
      </c>
      <c r="AU18" s="277">
        <v>28</v>
      </c>
      <c r="AV18" s="278" t="s">
        <v>297</v>
      </c>
      <c r="AW18" s="139">
        <v>29</v>
      </c>
      <c r="AX18" s="276" t="s">
        <v>297</v>
      </c>
      <c r="AY18" s="277">
        <v>30</v>
      </c>
      <c r="AZ18" s="278" t="s">
        <v>297</v>
      </c>
      <c r="BA18" s="139">
        <v>31</v>
      </c>
      <c r="BB18" s="276" t="s">
        <v>297</v>
      </c>
      <c r="BC18" s="277">
        <v>32</v>
      </c>
      <c r="BD18" s="278" t="s">
        <v>297</v>
      </c>
      <c r="BE18" s="139">
        <v>33</v>
      </c>
      <c r="BF18" s="279" t="s">
        <v>297</v>
      </c>
      <c r="BG18" s="277">
        <v>34</v>
      </c>
      <c r="BH18" s="280" t="s">
        <v>297</v>
      </c>
      <c r="BI18" s="139">
        <v>35</v>
      </c>
      <c r="BJ18" s="279" t="s">
        <v>297</v>
      </c>
      <c r="BK18" s="139">
        <v>36</v>
      </c>
      <c r="BL18" s="276" t="s">
        <v>297</v>
      </c>
    </row>
    <row r="19" spans="1:64" s="149" customFormat="1" ht="11.25">
      <c r="A19" s="281" t="s">
        <v>9</v>
      </c>
      <c r="B19" s="281" t="s">
        <v>10</v>
      </c>
      <c r="C19" s="281" t="s">
        <v>9</v>
      </c>
      <c r="D19" s="281" t="s">
        <v>10</v>
      </c>
      <c r="E19" s="281" t="s">
        <v>9</v>
      </c>
      <c r="F19" s="281" t="s">
        <v>10</v>
      </c>
      <c r="G19" s="281" t="s">
        <v>9</v>
      </c>
      <c r="H19" s="281" t="s">
        <v>10</v>
      </c>
      <c r="I19" s="281" t="s">
        <v>9</v>
      </c>
      <c r="J19" s="281" t="s">
        <v>10</v>
      </c>
      <c r="K19" s="281" t="s">
        <v>9</v>
      </c>
      <c r="L19" s="281" t="s">
        <v>10</v>
      </c>
      <c r="M19" s="281" t="s">
        <v>9</v>
      </c>
      <c r="N19" s="281" t="s">
        <v>10</v>
      </c>
      <c r="O19" s="281" t="s">
        <v>9</v>
      </c>
      <c r="P19" s="281" t="s">
        <v>10</v>
      </c>
      <c r="Q19" s="281" t="s">
        <v>9</v>
      </c>
      <c r="R19" s="281" t="s">
        <v>10</v>
      </c>
      <c r="S19" s="281" t="s">
        <v>9</v>
      </c>
      <c r="T19" s="281" t="s">
        <v>10</v>
      </c>
      <c r="U19" s="281" t="s">
        <v>9</v>
      </c>
      <c r="V19" s="281" t="s">
        <v>10</v>
      </c>
      <c r="W19" s="281" t="s">
        <v>9</v>
      </c>
      <c r="X19" s="281" t="s">
        <v>10</v>
      </c>
      <c r="Y19" s="281" t="s">
        <v>9</v>
      </c>
      <c r="Z19" s="281" t="s">
        <v>10</v>
      </c>
      <c r="AA19" s="281" t="s">
        <v>9</v>
      </c>
      <c r="AB19" s="281" t="s">
        <v>10</v>
      </c>
      <c r="AC19" s="281" t="s">
        <v>9</v>
      </c>
      <c r="AD19" s="281" t="s">
        <v>10</v>
      </c>
      <c r="AE19" s="282" t="s">
        <v>9</v>
      </c>
      <c r="AF19" s="282" t="s">
        <v>10</v>
      </c>
      <c r="AG19" s="281" t="s">
        <v>9</v>
      </c>
      <c r="AH19" s="281" t="s">
        <v>10</v>
      </c>
      <c r="AI19" s="282" t="s">
        <v>9</v>
      </c>
      <c r="AJ19" s="282" t="s">
        <v>10</v>
      </c>
      <c r="AK19" s="281" t="s">
        <v>9</v>
      </c>
      <c r="AL19" s="281" t="s">
        <v>10</v>
      </c>
      <c r="AM19" s="282" t="s">
        <v>9</v>
      </c>
      <c r="AN19" s="282" t="s">
        <v>10</v>
      </c>
      <c r="AO19" s="281" t="s">
        <v>9</v>
      </c>
      <c r="AP19" s="281" t="s">
        <v>10</v>
      </c>
      <c r="AQ19" s="282" t="s">
        <v>9</v>
      </c>
      <c r="AR19" s="282" t="s">
        <v>10</v>
      </c>
      <c r="AS19" s="281" t="s">
        <v>9</v>
      </c>
      <c r="AT19" s="281" t="s">
        <v>10</v>
      </c>
      <c r="AU19" s="282" t="s">
        <v>9</v>
      </c>
      <c r="AV19" s="282" t="s">
        <v>10</v>
      </c>
      <c r="AW19" s="281" t="s">
        <v>9</v>
      </c>
      <c r="AX19" s="281" t="s">
        <v>10</v>
      </c>
      <c r="AY19" s="282" t="s">
        <v>9</v>
      </c>
      <c r="AZ19" s="282" t="s">
        <v>10</v>
      </c>
      <c r="BA19" s="281" t="s">
        <v>9</v>
      </c>
      <c r="BB19" s="281" t="s">
        <v>10</v>
      </c>
      <c r="BC19" s="282" t="s">
        <v>9</v>
      </c>
      <c r="BD19" s="282" t="s">
        <v>10</v>
      </c>
      <c r="BE19" s="281" t="s">
        <v>9</v>
      </c>
      <c r="BF19" s="281" t="s">
        <v>10</v>
      </c>
      <c r="BG19" s="282" t="s">
        <v>9</v>
      </c>
      <c r="BH19" s="282" t="s">
        <v>10</v>
      </c>
      <c r="BI19" s="281" t="s">
        <v>9</v>
      </c>
      <c r="BJ19" s="281" t="s">
        <v>10</v>
      </c>
      <c r="BK19" s="281" t="s">
        <v>9</v>
      </c>
      <c r="BL19" s="281" t="s">
        <v>10</v>
      </c>
    </row>
    <row r="20" spans="1:64" ht="15.75">
      <c r="A20" s="283">
        <v>45</v>
      </c>
      <c r="B20" s="284">
        <v>5</v>
      </c>
      <c r="C20" s="283">
        <v>60</v>
      </c>
      <c r="D20" s="284">
        <v>6</v>
      </c>
      <c r="E20" s="283">
        <v>65</v>
      </c>
      <c r="F20" s="284">
        <v>7</v>
      </c>
      <c r="G20" s="283">
        <v>75</v>
      </c>
      <c r="H20" s="284">
        <v>8</v>
      </c>
      <c r="I20" s="283">
        <v>60</v>
      </c>
      <c r="J20" s="284">
        <v>9</v>
      </c>
      <c r="K20" s="283">
        <v>65</v>
      </c>
      <c r="L20" s="284">
        <v>10</v>
      </c>
      <c r="M20" s="283">
        <v>70</v>
      </c>
      <c r="N20" s="284">
        <v>11</v>
      </c>
      <c r="O20" s="283">
        <v>85</v>
      </c>
      <c r="P20" s="284">
        <v>12</v>
      </c>
      <c r="Q20" s="283">
        <v>70</v>
      </c>
      <c r="R20" s="284">
        <v>8</v>
      </c>
      <c r="S20" s="283">
        <v>70</v>
      </c>
      <c r="T20" s="284">
        <v>8</v>
      </c>
      <c r="U20" s="283">
        <v>75</v>
      </c>
      <c r="V20" s="284">
        <v>9</v>
      </c>
      <c r="W20" s="283">
        <v>80</v>
      </c>
      <c r="X20" s="284">
        <v>10</v>
      </c>
      <c r="Y20" s="283">
        <v>75</v>
      </c>
      <c r="Z20" s="284">
        <v>10</v>
      </c>
      <c r="AA20" s="283">
        <v>75</v>
      </c>
      <c r="AB20" s="284">
        <v>11</v>
      </c>
      <c r="AC20" s="283">
        <v>80</v>
      </c>
      <c r="AD20" s="285">
        <v>11</v>
      </c>
      <c r="AE20" s="286">
        <v>80</v>
      </c>
      <c r="AF20" s="287">
        <v>12</v>
      </c>
      <c r="AG20" s="283">
        <v>80</v>
      </c>
      <c r="AH20" s="288">
        <v>13</v>
      </c>
      <c r="AI20" s="286">
        <v>80</v>
      </c>
      <c r="AJ20" s="287">
        <v>13</v>
      </c>
      <c r="AK20" s="283">
        <v>85</v>
      </c>
      <c r="AL20" s="284">
        <v>14</v>
      </c>
      <c r="AM20" s="286">
        <v>85</v>
      </c>
      <c r="AN20" s="287">
        <v>14</v>
      </c>
      <c r="AO20" s="283">
        <v>85</v>
      </c>
      <c r="AP20" s="284">
        <v>15</v>
      </c>
      <c r="AQ20" s="286">
        <v>85</v>
      </c>
      <c r="AR20" s="287">
        <v>16</v>
      </c>
      <c r="AS20" s="283">
        <v>85</v>
      </c>
      <c r="AT20" s="284">
        <v>16</v>
      </c>
      <c r="AU20" s="286">
        <v>90</v>
      </c>
      <c r="AV20" s="287">
        <v>17</v>
      </c>
      <c r="AW20" s="283">
        <v>85</v>
      </c>
      <c r="AX20" s="285">
        <v>17</v>
      </c>
      <c r="AY20" s="286">
        <v>85</v>
      </c>
      <c r="AZ20" s="287">
        <v>18</v>
      </c>
      <c r="BA20" s="283">
        <v>85</v>
      </c>
      <c r="BB20" s="288">
        <v>19</v>
      </c>
      <c r="BC20" s="286">
        <v>90</v>
      </c>
      <c r="BD20" s="287">
        <v>19</v>
      </c>
      <c r="BE20" s="283">
        <v>85</v>
      </c>
      <c r="BF20" s="284">
        <v>20</v>
      </c>
      <c r="BG20" s="286">
        <v>90</v>
      </c>
      <c r="BH20" s="287">
        <v>20</v>
      </c>
      <c r="BI20" s="283">
        <v>90</v>
      </c>
      <c r="BJ20" s="284">
        <v>21</v>
      </c>
      <c r="BK20" s="283">
        <v>90</v>
      </c>
      <c r="BL20" s="284">
        <v>21</v>
      </c>
    </row>
    <row r="21" spans="1:64" ht="15.75">
      <c r="A21" s="283">
        <v>40</v>
      </c>
      <c r="B21" s="284"/>
      <c r="C21" s="283">
        <v>42</v>
      </c>
      <c r="D21" s="284"/>
      <c r="E21" s="283">
        <v>54</v>
      </c>
      <c r="F21" s="284"/>
      <c r="G21" s="283">
        <v>61</v>
      </c>
      <c r="H21" s="284"/>
      <c r="I21" s="283">
        <v>50</v>
      </c>
      <c r="J21" s="284"/>
      <c r="K21" s="283">
        <v>55</v>
      </c>
      <c r="L21" s="284"/>
      <c r="M21" s="283">
        <v>62</v>
      </c>
      <c r="N21" s="284"/>
      <c r="O21" s="283">
        <v>65</v>
      </c>
      <c r="P21" s="284"/>
      <c r="Q21" s="283">
        <v>60</v>
      </c>
      <c r="R21" s="284">
        <v>5</v>
      </c>
      <c r="S21" s="283">
        <v>65</v>
      </c>
      <c r="T21" s="284">
        <v>6</v>
      </c>
      <c r="U21" s="283">
        <v>70</v>
      </c>
      <c r="V21" s="284">
        <v>6</v>
      </c>
      <c r="W21" s="283">
        <v>70</v>
      </c>
      <c r="X21" s="284">
        <v>6</v>
      </c>
      <c r="Y21" s="283">
        <v>65</v>
      </c>
      <c r="Z21" s="284">
        <v>7</v>
      </c>
      <c r="AA21" s="283">
        <v>65</v>
      </c>
      <c r="AB21" s="284">
        <v>7</v>
      </c>
      <c r="AC21" s="283">
        <v>70</v>
      </c>
      <c r="AD21" s="285">
        <v>8</v>
      </c>
      <c r="AE21" s="286">
        <v>75</v>
      </c>
      <c r="AF21" s="287">
        <v>8</v>
      </c>
      <c r="AG21" s="283">
        <v>70</v>
      </c>
      <c r="AH21" s="288">
        <v>8</v>
      </c>
      <c r="AI21" s="286">
        <v>75</v>
      </c>
      <c r="AJ21" s="287">
        <v>9</v>
      </c>
      <c r="AK21" s="283">
        <v>75</v>
      </c>
      <c r="AL21" s="284">
        <v>9</v>
      </c>
      <c r="AM21" s="286">
        <v>80</v>
      </c>
      <c r="AN21" s="287">
        <v>10</v>
      </c>
      <c r="AO21" s="283">
        <v>75</v>
      </c>
      <c r="AP21" s="284">
        <v>10</v>
      </c>
      <c r="AQ21" s="286">
        <v>75</v>
      </c>
      <c r="AR21" s="287">
        <v>10</v>
      </c>
      <c r="AS21" s="283">
        <v>80</v>
      </c>
      <c r="AT21" s="284">
        <v>11</v>
      </c>
      <c r="AU21" s="286">
        <v>80</v>
      </c>
      <c r="AV21" s="287">
        <v>11</v>
      </c>
      <c r="AW21" s="283">
        <v>75</v>
      </c>
      <c r="AX21" s="285">
        <v>12</v>
      </c>
      <c r="AY21" s="286">
        <v>75</v>
      </c>
      <c r="AZ21" s="287">
        <v>12</v>
      </c>
      <c r="BA21" s="283">
        <v>80</v>
      </c>
      <c r="BB21" s="288">
        <v>12</v>
      </c>
      <c r="BC21" s="286">
        <v>80</v>
      </c>
      <c r="BD21" s="287">
        <v>13</v>
      </c>
      <c r="BE21" s="283">
        <v>75</v>
      </c>
      <c r="BF21" s="284">
        <v>13</v>
      </c>
      <c r="BG21" s="286">
        <v>80</v>
      </c>
      <c r="BH21" s="287">
        <v>14</v>
      </c>
      <c r="BI21" s="283">
        <v>80</v>
      </c>
      <c r="BJ21" s="284">
        <v>14</v>
      </c>
      <c r="BK21" s="283">
        <v>85</v>
      </c>
      <c r="BL21" s="284">
        <v>15</v>
      </c>
    </row>
    <row r="22" spans="1:64" ht="15.75">
      <c r="A22" s="283"/>
      <c r="B22" s="284"/>
      <c r="C22" s="283"/>
      <c r="D22" s="284"/>
      <c r="E22" s="283"/>
      <c r="F22" s="284"/>
      <c r="G22" s="283"/>
      <c r="H22" s="284"/>
      <c r="I22" s="283">
        <v>43</v>
      </c>
      <c r="J22" s="284"/>
      <c r="K22" s="283">
        <v>50</v>
      </c>
      <c r="L22" s="284"/>
      <c r="M22" s="283">
        <v>55</v>
      </c>
      <c r="N22" s="284"/>
      <c r="O22" s="283">
        <v>54</v>
      </c>
      <c r="P22" s="284"/>
      <c r="Q22" s="283">
        <v>50</v>
      </c>
      <c r="R22" s="284"/>
      <c r="S22" s="283">
        <v>55</v>
      </c>
      <c r="T22" s="284"/>
      <c r="U22" s="283">
        <v>60</v>
      </c>
      <c r="V22" s="284"/>
      <c r="W22" s="283">
        <v>65</v>
      </c>
      <c r="X22" s="284"/>
      <c r="Y22" s="283">
        <v>60</v>
      </c>
      <c r="Z22" s="284"/>
      <c r="AA22" s="283">
        <v>60</v>
      </c>
      <c r="AB22" s="284"/>
      <c r="AC22" s="283">
        <v>65</v>
      </c>
      <c r="AD22" s="285"/>
      <c r="AE22" s="286">
        <v>70</v>
      </c>
      <c r="AF22" s="287"/>
      <c r="AG22" s="283">
        <v>60</v>
      </c>
      <c r="AH22" s="288"/>
      <c r="AI22" s="286">
        <v>65</v>
      </c>
      <c r="AJ22" s="287"/>
      <c r="AK22" s="283">
        <v>70</v>
      </c>
      <c r="AL22" s="284"/>
      <c r="AM22" s="286">
        <v>70</v>
      </c>
      <c r="AN22" s="287"/>
      <c r="AO22" s="283">
        <v>65</v>
      </c>
      <c r="AP22" s="284"/>
      <c r="AQ22" s="286">
        <v>70</v>
      </c>
      <c r="AR22" s="287"/>
      <c r="AS22" s="283">
        <v>70</v>
      </c>
      <c r="AT22" s="284"/>
      <c r="AU22" s="286">
        <v>75</v>
      </c>
      <c r="AV22" s="287"/>
      <c r="AW22" s="283">
        <v>70</v>
      </c>
      <c r="AX22" s="285"/>
      <c r="AY22" s="286">
        <v>70</v>
      </c>
      <c r="AZ22" s="287"/>
      <c r="BA22" s="283">
        <v>75</v>
      </c>
      <c r="BB22" s="288"/>
      <c r="BC22" s="286">
        <v>75</v>
      </c>
      <c r="BD22" s="287"/>
      <c r="BE22" s="283">
        <v>70</v>
      </c>
      <c r="BF22" s="284"/>
      <c r="BG22" s="286">
        <v>75</v>
      </c>
      <c r="BH22" s="287"/>
      <c r="BI22" s="283">
        <v>75</v>
      </c>
      <c r="BJ22" s="284"/>
      <c r="BK22" s="283">
        <v>80</v>
      </c>
      <c r="BL22" s="284"/>
    </row>
    <row r="23" spans="1:64" ht="15.75">
      <c r="A23" s="283"/>
      <c r="B23" s="284"/>
      <c r="C23" s="283"/>
      <c r="D23" s="284"/>
      <c r="E23" s="283"/>
      <c r="F23" s="284"/>
      <c r="G23" s="283"/>
      <c r="H23" s="284"/>
      <c r="I23" s="283"/>
      <c r="J23" s="284"/>
      <c r="K23" s="283"/>
      <c r="L23" s="284"/>
      <c r="M23" s="283"/>
      <c r="N23" s="284"/>
      <c r="O23" s="283"/>
      <c r="P23" s="284"/>
      <c r="Q23" s="283">
        <v>41</v>
      </c>
      <c r="R23" s="284"/>
      <c r="S23" s="283">
        <v>48</v>
      </c>
      <c r="T23" s="284"/>
      <c r="U23" s="283">
        <v>50</v>
      </c>
      <c r="V23" s="284"/>
      <c r="W23" s="283">
        <v>57</v>
      </c>
      <c r="X23" s="284"/>
      <c r="Y23" s="283">
        <v>50</v>
      </c>
      <c r="Z23" s="284"/>
      <c r="AA23" s="283">
        <v>55</v>
      </c>
      <c r="AB23" s="284"/>
      <c r="AC23" s="283">
        <v>57</v>
      </c>
      <c r="AD23" s="285"/>
      <c r="AE23" s="286">
        <v>60</v>
      </c>
      <c r="AF23" s="287"/>
      <c r="AG23" s="283">
        <v>55</v>
      </c>
      <c r="AH23" s="288"/>
      <c r="AI23" s="286">
        <v>60</v>
      </c>
      <c r="AJ23" s="287"/>
      <c r="AK23" s="283">
        <v>60</v>
      </c>
      <c r="AL23" s="284"/>
      <c r="AM23" s="286">
        <v>65</v>
      </c>
      <c r="AN23" s="287"/>
      <c r="AO23" s="283">
        <v>60</v>
      </c>
      <c r="AP23" s="284"/>
      <c r="AQ23" s="286">
        <v>60</v>
      </c>
      <c r="AR23" s="287"/>
      <c r="AS23" s="283">
        <v>65</v>
      </c>
      <c r="AT23" s="284"/>
      <c r="AU23" s="286">
        <v>65</v>
      </c>
      <c r="AV23" s="287"/>
      <c r="AW23" s="283">
        <v>60</v>
      </c>
      <c r="AX23" s="285"/>
      <c r="AY23" s="286">
        <v>65</v>
      </c>
      <c r="AZ23" s="287"/>
      <c r="BA23" s="283">
        <v>70</v>
      </c>
      <c r="BB23" s="288"/>
      <c r="BC23" s="286">
        <v>70</v>
      </c>
      <c r="BD23" s="287"/>
      <c r="BE23" s="283">
        <v>65</v>
      </c>
      <c r="BF23" s="284"/>
      <c r="BG23" s="286">
        <v>65</v>
      </c>
      <c r="BH23" s="287"/>
      <c r="BI23" s="283">
        <v>70</v>
      </c>
      <c r="BJ23" s="284"/>
      <c r="BK23" s="283">
        <v>70</v>
      </c>
      <c r="BL23" s="284"/>
    </row>
    <row r="24" spans="1:64" ht="15.75">
      <c r="A24" s="283"/>
      <c r="B24" s="284"/>
      <c r="C24" s="283"/>
      <c r="D24" s="284"/>
      <c r="E24" s="283"/>
      <c r="F24" s="284"/>
      <c r="G24" s="283"/>
      <c r="H24" s="284"/>
      <c r="I24" s="283"/>
      <c r="J24" s="284"/>
      <c r="K24" s="283"/>
      <c r="L24" s="284"/>
      <c r="M24" s="283"/>
      <c r="N24" s="284"/>
      <c r="O24" s="283"/>
      <c r="P24" s="284"/>
      <c r="Q24" s="283"/>
      <c r="R24" s="284"/>
      <c r="S24" s="283"/>
      <c r="T24" s="284"/>
      <c r="U24" s="283"/>
      <c r="V24" s="284"/>
      <c r="W24" s="283"/>
      <c r="X24" s="284"/>
      <c r="Y24" s="283">
        <v>39</v>
      </c>
      <c r="Z24" s="284"/>
      <c r="AA24" s="283">
        <v>51</v>
      </c>
      <c r="AB24" s="284"/>
      <c r="AC24" s="283">
        <v>51</v>
      </c>
      <c r="AD24" s="285"/>
      <c r="AE24" s="286">
        <v>55</v>
      </c>
      <c r="AF24" s="287"/>
      <c r="AG24" s="283">
        <v>50</v>
      </c>
      <c r="AH24" s="288"/>
      <c r="AI24" s="286">
        <v>50</v>
      </c>
      <c r="AJ24" s="287"/>
      <c r="AK24" s="283">
        <v>55</v>
      </c>
      <c r="AL24" s="284"/>
      <c r="AM24" s="286">
        <v>60</v>
      </c>
      <c r="AN24" s="287"/>
      <c r="AO24" s="283">
        <v>55</v>
      </c>
      <c r="AP24" s="284"/>
      <c r="AQ24" s="286">
        <v>55</v>
      </c>
      <c r="AR24" s="287"/>
      <c r="AS24" s="283">
        <v>60</v>
      </c>
      <c r="AT24" s="284"/>
      <c r="AU24" s="286">
        <v>60</v>
      </c>
      <c r="AV24" s="287"/>
      <c r="AW24" s="283">
        <v>55</v>
      </c>
      <c r="AX24" s="285"/>
      <c r="AY24" s="286">
        <v>60</v>
      </c>
      <c r="AZ24" s="287"/>
      <c r="BA24" s="283">
        <v>60</v>
      </c>
      <c r="BB24" s="288"/>
      <c r="BC24" s="286">
        <v>65</v>
      </c>
      <c r="BD24" s="287"/>
      <c r="BE24" s="283">
        <v>60</v>
      </c>
      <c r="BF24" s="284"/>
      <c r="BG24" s="286">
        <v>60</v>
      </c>
      <c r="BH24" s="287"/>
      <c r="BI24" s="283">
        <v>65</v>
      </c>
      <c r="BJ24" s="284"/>
      <c r="BK24" s="283">
        <v>65</v>
      </c>
      <c r="BL24" s="284"/>
    </row>
    <row r="25" spans="1:64" ht="15.75">
      <c r="A25" s="283"/>
      <c r="B25" s="284"/>
      <c r="C25" s="283"/>
      <c r="D25" s="284"/>
      <c r="E25" s="283"/>
      <c r="F25" s="284"/>
      <c r="G25" s="283"/>
      <c r="H25" s="284"/>
      <c r="I25" s="283"/>
      <c r="J25" s="284"/>
      <c r="K25" s="283"/>
      <c r="L25" s="284"/>
      <c r="M25" s="283"/>
      <c r="N25" s="284"/>
      <c r="O25" s="283"/>
      <c r="P25" s="284"/>
      <c r="Q25" s="283"/>
      <c r="R25" s="284"/>
      <c r="S25" s="283"/>
      <c r="T25" s="284"/>
      <c r="U25" s="283"/>
      <c r="V25" s="284"/>
      <c r="W25" s="283"/>
      <c r="X25" s="284"/>
      <c r="Y25" s="283"/>
      <c r="Z25" s="284"/>
      <c r="AA25" s="283"/>
      <c r="AB25" s="284"/>
      <c r="AC25" s="289"/>
      <c r="AD25" s="285"/>
      <c r="AE25" s="286"/>
      <c r="AF25" s="287"/>
      <c r="AG25" s="283">
        <v>42</v>
      </c>
      <c r="AH25" s="288"/>
      <c r="AI25" s="286">
        <v>44</v>
      </c>
      <c r="AJ25" s="287"/>
      <c r="AK25" s="283">
        <v>46</v>
      </c>
      <c r="AL25" s="284"/>
      <c r="AM25" s="286">
        <v>48</v>
      </c>
      <c r="AN25" s="287"/>
      <c r="AO25" s="283">
        <v>50</v>
      </c>
      <c r="AP25" s="284"/>
      <c r="AQ25" s="286">
        <v>50</v>
      </c>
      <c r="AR25" s="287"/>
      <c r="AS25" s="283">
        <v>55</v>
      </c>
      <c r="AT25" s="284"/>
      <c r="AU25" s="286">
        <v>55</v>
      </c>
      <c r="AV25" s="287"/>
      <c r="AW25" s="283">
        <v>53</v>
      </c>
      <c r="AX25" s="285"/>
      <c r="AY25" s="286">
        <v>55</v>
      </c>
      <c r="AZ25" s="287"/>
      <c r="BA25" s="283">
        <v>55</v>
      </c>
      <c r="BB25" s="288"/>
      <c r="BC25" s="286">
        <v>60</v>
      </c>
      <c r="BD25" s="287"/>
      <c r="BE25" s="283">
        <v>56</v>
      </c>
      <c r="BF25" s="284"/>
      <c r="BG25" s="286">
        <v>56</v>
      </c>
      <c r="BH25" s="287"/>
      <c r="BI25" s="283">
        <v>60</v>
      </c>
      <c r="BJ25" s="284"/>
      <c r="BK25" s="283">
        <v>60</v>
      </c>
      <c r="BL25" s="284"/>
    </row>
    <row r="26" spans="1:64" ht="15.75">
      <c r="A26" s="290"/>
      <c r="B26" s="284"/>
      <c r="C26" s="290"/>
      <c r="D26" s="284"/>
      <c r="E26" s="290"/>
      <c r="F26" s="284"/>
      <c r="G26" s="290"/>
      <c r="H26" s="284"/>
      <c r="I26" s="290"/>
      <c r="J26" s="284"/>
      <c r="K26" s="283"/>
      <c r="L26" s="284"/>
      <c r="M26" s="283"/>
      <c r="N26" s="284"/>
      <c r="O26" s="290"/>
      <c r="P26" s="284"/>
      <c r="Q26" s="290"/>
      <c r="R26" s="284"/>
      <c r="S26" s="290"/>
      <c r="T26" s="284"/>
      <c r="U26" s="283"/>
      <c r="V26" s="284"/>
      <c r="W26" s="283"/>
      <c r="X26" s="284"/>
      <c r="Y26" s="283"/>
      <c r="Z26" s="284"/>
      <c r="AA26" s="283"/>
      <c r="AB26" s="284"/>
      <c r="AC26" s="289"/>
      <c r="AD26" s="285"/>
      <c r="AE26" s="286"/>
      <c r="AF26" s="287"/>
      <c r="AG26" s="283"/>
      <c r="AH26" s="288"/>
      <c r="AI26" s="286"/>
      <c r="AJ26" s="287"/>
      <c r="AK26" s="283"/>
      <c r="AL26" s="284"/>
      <c r="AM26" s="291"/>
      <c r="AN26" s="287"/>
      <c r="AO26" s="283">
        <v>35</v>
      </c>
      <c r="AP26" s="284"/>
      <c r="AQ26" s="286">
        <v>47</v>
      </c>
      <c r="AR26" s="287"/>
      <c r="AS26" s="283">
        <v>44</v>
      </c>
      <c r="AT26" s="284"/>
      <c r="AU26" s="286">
        <v>51</v>
      </c>
      <c r="AV26" s="287"/>
      <c r="AW26" s="283">
        <v>50</v>
      </c>
      <c r="AX26" s="285"/>
      <c r="AY26" s="286">
        <v>53</v>
      </c>
      <c r="AZ26" s="287"/>
      <c r="BA26" s="283">
        <v>53</v>
      </c>
      <c r="BB26" s="288"/>
      <c r="BC26" s="286">
        <v>53</v>
      </c>
      <c r="BD26" s="287"/>
      <c r="BE26" s="283">
        <v>55</v>
      </c>
      <c r="BF26" s="284"/>
      <c r="BG26" s="286">
        <v>55</v>
      </c>
      <c r="BH26" s="287"/>
      <c r="BI26" s="283">
        <v>56</v>
      </c>
      <c r="BJ26" s="284"/>
      <c r="BK26" s="283">
        <v>56</v>
      </c>
      <c r="BL26" s="284"/>
    </row>
    <row r="27" spans="1:64" ht="15.75">
      <c r="A27" s="290"/>
      <c r="B27" s="284"/>
      <c r="C27" s="290"/>
      <c r="D27" s="284"/>
      <c r="E27" s="290"/>
      <c r="F27" s="284"/>
      <c r="G27" s="290"/>
      <c r="H27" s="284"/>
      <c r="I27" s="290"/>
      <c r="J27" s="284"/>
      <c r="K27" s="290"/>
      <c r="L27" s="284"/>
      <c r="M27" s="290"/>
      <c r="N27" s="284"/>
      <c r="O27" s="290"/>
      <c r="P27" s="284"/>
      <c r="Q27" s="290"/>
      <c r="R27" s="284"/>
      <c r="S27" s="290"/>
      <c r="T27" s="284"/>
      <c r="U27" s="290"/>
      <c r="V27" s="284"/>
      <c r="W27" s="290"/>
      <c r="X27" s="284"/>
      <c r="Y27" s="290"/>
      <c r="Z27" s="284"/>
      <c r="AA27" s="290"/>
      <c r="AB27" s="284"/>
      <c r="AC27" s="289"/>
      <c r="AD27" s="285"/>
      <c r="AE27" s="286"/>
      <c r="AF27" s="287"/>
      <c r="AG27" s="283"/>
      <c r="AH27" s="288"/>
      <c r="AI27" s="286"/>
      <c r="AJ27" s="287"/>
      <c r="AK27" s="283"/>
      <c r="AL27" s="284"/>
      <c r="AM27" s="291"/>
      <c r="AN27" s="287"/>
      <c r="AO27" s="290"/>
      <c r="AP27" s="284"/>
      <c r="AQ27" s="291"/>
      <c r="AR27" s="287"/>
      <c r="AS27" s="290"/>
      <c r="AT27" s="284"/>
      <c r="AU27" s="291"/>
      <c r="AV27" s="287"/>
      <c r="AW27" s="283">
        <v>45</v>
      </c>
      <c r="AX27" s="285"/>
      <c r="AY27" s="286">
        <v>47</v>
      </c>
      <c r="AZ27" s="287"/>
      <c r="BA27" s="289">
        <v>49</v>
      </c>
      <c r="BB27" s="284"/>
      <c r="BC27" s="292">
        <v>51</v>
      </c>
      <c r="BD27" s="287"/>
      <c r="BE27" s="289">
        <v>50</v>
      </c>
      <c r="BF27" s="284"/>
      <c r="BG27" s="292">
        <v>50</v>
      </c>
      <c r="BH27" s="287"/>
      <c r="BI27" s="289">
        <v>50</v>
      </c>
      <c r="BJ27" s="284"/>
      <c r="BK27" s="289">
        <v>55</v>
      </c>
      <c r="BL27" s="284"/>
    </row>
    <row r="28" spans="1:64" ht="15.75">
      <c r="A28" s="290"/>
      <c r="B28" s="284"/>
      <c r="C28" s="290"/>
      <c r="D28" s="284"/>
      <c r="E28" s="290"/>
      <c r="F28" s="284"/>
      <c r="G28" s="290"/>
      <c r="H28" s="284"/>
      <c r="I28" s="290"/>
      <c r="J28" s="284"/>
      <c r="K28" s="290"/>
      <c r="L28" s="284"/>
      <c r="M28" s="290"/>
      <c r="N28" s="284"/>
      <c r="O28" s="290"/>
      <c r="P28" s="284"/>
      <c r="Q28" s="290"/>
      <c r="R28" s="284"/>
      <c r="S28" s="290"/>
      <c r="T28" s="284"/>
      <c r="U28" s="290"/>
      <c r="V28" s="284"/>
      <c r="W28" s="290"/>
      <c r="X28" s="284"/>
      <c r="Y28" s="290"/>
      <c r="Z28" s="284"/>
      <c r="AA28" s="290"/>
      <c r="AB28" s="284"/>
      <c r="AC28" s="285"/>
      <c r="AD28" s="285"/>
      <c r="AE28" s="291"/>
      <c r="AF28" s="287"/>
      <c r="AG28" s="290"/>
      <c r="AH28" s="288"/>
      <c r="AI28" s="291"/>
      <c r="AJ28" s="287"/>
      <c r="AK28" s="290"/>
      <c r="AL28" s="284"/>
      <c r="AM28" s="291"/>
      <c r="AN28" s="287"/>
      <c r="AO28" s="290"/>
      <c r="AP28" s="284"/>
      <c r="AQ28" s="291"/>
      <c r="AR28" s="287"/>
      <c r="AS28" s="290"/>
      <c r="AT28" s="284"/>
      <c r="AU28" s="291"/>
      <c r="AV28" s="287"/>
      <c r="AW28" s="285"/>
      <c r="AX28" s="285"/>
      <c r="AY28" s="291"/>
      <c r="AZ28" s="287"/>
      <c r="BA28" s="290"/>
      <c r="BB28" s="288"/>
      <c r="BC28" s="291"/>
      <c r="BD28" s="287"/>
      <c r="BE28" s="283">
        <v>45</v>
      </c>
      <c r="BF28" s="284"/>
      <c r="BG28" s="286">
        <v>47</v>
      </c>
      <c r="BH28" s="287"/>
      <c r="BI28" s="283">
        <v>49</v>
      </c>
      <c r="BJ28" s="284"/>
      <c r="BK28" s="283">
        <v>51</v>
      </c>
      <c r="BL28" s="284"/>
    </row>
    <row r="29" spans="1:64" ht="15">
      <c r="A29" s="290"/>
      <c r="B29" s="284"/>
      <c r="C29" s="290"/>
      <c r="D29" s="284"/>
      <c r="E29" s="290"/>
      <c r="F29" s="284"/>
      <c r="G29" s="290"/>
      <c r="H29" s="284"/>
      <c r="I29" s="290"/>
      <c r="J29" s="284"/>
      <c r="K29" s="290"/>
      <c r="L29" s="284"/>
      <c r="M29" s="290"/>
      <c r="N29" s="284"/>
      <c r="O29" s="290"/>
      <c r="P29" s="284"/>
      <c r="Q29" s="290"/>
      <c r="R29" s="284"/>
      <c r="S29" s="290"/>
      <c r="T29" s="284"/>
      <c r="U29" s="290"/>
      <c r="V29" s="284"/>
      <c r="W29" s="290"/>
      <c r="X29" s="284"/>
      <c r="Y29" s="290"/>
      <c r="Z29" s="284"/>
      <c r="AA29" s="290"/>
      <c r="AB29" s="284"/>
      <c r="AC29" s="285"/>
      <c r="AD29" s="285"/>
      <c r="AE29" s="291"/>
      <c r="AF29" s="287"/>
      <c r="AG29" s="290"/>
      <c r="AH29" s="288"/>
      <c r="AI29" s="291"/>
      <c r="AJ29" s="287"/>
      <c r="AK29" s="290"/>
      <c r="AL29" s="284"/>
      <c r="AM29" s="291"/>
      <c r="AN29" s="287"/>
      <c r="AO29" s="290"/>
      <c r="AP29" s="284"/>
      <c r="AQ29" s="291"/>
      <c r="AR29" s="287"/>
      <c r="AS29" s="290"/>
      <c r="AT29" s="284"/>
      <c r="AU29" s="291"/>
      <c r="AV29" s="287"/>
      <c r="AW29" s="285"/>
      <c r="AX29" s="285"/>
      <c r="AY29" s="291"/>
      <c r="AZ29" s="287"/>
      <c r="BA29" s="290"/>
      <c r="BB29" s="288"/>
      <c r="BC29" s="291"/>
      <c r="BD29" s="287"/>
      <c r="BE29" s="290"/>
      <c r="BF29" s="284"/>
      <c r="BG29" s="291"/>
      <c r="BH29" s="287"/>
      <c r="BI29" s="290"/>
      <c r="BJ29" s="284"/>
      <c r="BK29" s="290"/>
      <c r="BL29" s="284"/>
    </row>
    <row r="30" spans="1:64" ht="15">
      <c r="A30" s="290"/>
      <c r="B30" s="284"/>
      <c r="C30" s="290"/>
      <c r="D30" s="284"/>
      <c r="E30" s="290"/>
      <c r="F30" s="284"/>
      <c r="G30" s="290"/>
      <c r="H30" s="284"/>
      <c r="I30" s="290"/>
      <c r="J30" s="284"/>
      <c r="K30" s="290"/>
      <c r="L30" s="284"/>
      <c r="M30" s="290"/>
      <c r="N30" s="284"/>
      <c r="O30" s="290"/>
      <c r="P30" s="284"/>
      <c r="Q30" s="290"/>
      <c r="R30" s="284"/>
      <c r="S30" s="290"/>
      <c r="T30" s="284"/>
      <c r="U30" s="290"/>
      <c r="V30" s="284"/>
      <c r="W30" s="290"/>
      <c r="X30" s="284"/>
      <c r="Y30" s="290"/>
      <c r="Z30" s="284"/>
      <c r="AA30" s="290"/>
      <c r="AB30" s="284"/>
      <c r="AC30" s="285"/>
      <c r="AD30" s="285"/>
      <c r="AE30" s="291"/>
      <c r="AF30" s="287"/>
      <c r="AG30" s="290"/>
      <c r="AH30" s="288"/>
      <c r="AI30" s="291"/>
      <c r="AJ30" s="287"/>
      <c r="AK30" s="290"/>
      <c r="AL30" s="284"/>
      <c r="AM30" s="291"/>
      <c r="AN30" s="287"/>
      <c r="AO30" s="290"/>
      <c r="AP30" s="284"/>
      <c r="AQ30" s="291"/>
      <c r="AR30" s="287"/>
      <c r="AS30" s="290"/>
      <c r="AT30" s="284"/>
      <c r="AU30" s="291"/>
      <c r="AV30" s="287"/>
      <c r="AW30" s="285"/>
      <c r="AX30" s="285"/>
      <c r="AY30" s="291"/>
      <c r="AZ30" s="287"/>
      <c r="BA30" s="290"/>
      <c r="BB30" s="288"/>
      <c r="BC30" s="291"/>
      <c r="BD30" s="287"/>
      <c r="BE30" s="290"/>
      <c r="BF30" s="284"/>
      <c r="BG30" s="291"/>
      <c r="BH30" s="287"/>
      <c r="BI30" s="290"/>
      <c r="BJ30" s="284"/>
      <c r="BK30" s="290"/>
      <c r="BL30" s="284"/>
    </row>
    <row r="31" spans="1:64" ht="15">
      <c r="A31" s="290"/>
      <c r="B31" s="284"/>
      <c r="C31" s="290"/>
      <c r="D31" s="284"/>
      <c r="E31" s="290"/>
      <c r="F31" s="284"/>
      <c r="G31" s="290"/>
      <c r="H31" s="284"/>
      <c r="I31" s="290"/>
      <c r="J31" s="284"/>
      <c r="K31" s="290"/>
      <c r="L31" s="284"/>
      <c r="M31" s="290"/>
      <c r="N31" s="284"/>
      <c r="O31" s="290"/>
      <c r="P31" s="284"/>
      <c r="Q31" s="290"/>
      <c r="R31" s="284"/>
      <c r="S31" s="290"/>
      <c r="T31" s="284"/>
      <c r="U31" s="290"/>
      <c r="V31" s="284"/>
      <c r="W31" s="290"/>
      <c r="X31" s="284"/>
      <c r="Y31" s="290"/>
      <c r="Z31" s="284"/>
      <c r="AA31" s="290"/>
      <c r="AB31" s="284"/>
      <c r="AC31" s="285"/>
      <c r="AD31" s="285"/>
      <c r="AE31" s="291"/>
      <c r="AF31" s="287"/>
      <c r="AG31" s="288"/>
      <c r="AH31" s="288"/>
      <c r="AI31" s="291"/>
      <c r="AJ31" s="287"/>
      <c r="AK31" s="290"/>
      <c r="AL31" s="284"/>
      <c r="AM31" s="291"/>
      <c r="AN31" s="287"/>
      <c r="AO31" s="290"/>
      <c r="AP31" s="284"/>
      <c r="AQ31" s="291"/>
      <c r="AR31" s="287"/>
      <c r="AS31" s="290"/>
      <c r="AT31" s="284"/>
      <c r="AU31" s="291"/>
      <c r="AV31" s="287"/>
      <c r="AW31" s="285"/>
      <c r="AX31" s="285"/>
      <c r="AY31" s="291"/>
      <c r="AZ31" s="287"/>
      <c r="BA31" s="288"/>
      <c r="BB31" s="288"/>
      <c r="BC31" s="291"/>
      <c r="BD31" s="287"/>
      <c r="BE31" s="290"/>
      <c r="BF31" s="284"/>
      <c r="BG31" s="291"/>
      <c r="BH31" s="287"/>
      <c r="BI31" s="290"/>
      <c r="BJ31" s="284"/>
      <c r="BK31" s="290"/>
      <c r="BL31" s="284"/>
    </row>
    <row r="32" spans="1:64" ht="15.75">
      <c r="A32" s="293">
        <f>SUM(A20:A31)</f>
        <v>85</v>
      </c>
      <c r="B32" s="294">
        <f>SUM(B20:B30)</f>
        <v>5</v>
      </c>
      <c r="C32" s="293">
        <f>SUM(C20:C31)</f>
        <v>102</v>
      </c>
      <c r="D32" s="294">
        <f>SUM(D20:D30)</f>
        <v>6</v>
      </c>
      <c r="E32" s="293">
        <f>SUM(E20:E30)</f>
        <v>119</v>
      </c>
      <c r="F32" s="295">
        <f>SUM(F20:F30)</f>
        <v>7</v>
      </c>
      <c r="G32" s="293">
        <f>SUM(G20:G31)</f>
        <v>136</v>
      </c>
      <c r="H32" s="294">
        <f>SUM(H20:H30)</f>
        <v>8</v>
      </c>
      <c r="I32" s="293">
        <f>SUM(I20:I30)</f>
        <v>153</v>
      </c>
      <c r="J32" s="295">
        <f>SUM(J20:J30)</f>
        <v>9</v>
      </c>
      <c r="K32" s="293">
        <f>SUM(K20:K29)</f>
        <v>170</v>
      </c>
      <c r="L32" s="294">
        <f>SUM(L20:L30)</f>
        <v>10</v>
      </c>
      <c r="M32" s="293">
        <f>SUM(M20:M30)</f>
        <v>187</v>
      </c>
      <c r="N32" s="294">
        <f>SUM(N20:N30)</f>
        <v>11</v>
      </c>
      <c r="O32" s="293">
        <f>SUM(O20:O31)</f>
        <v>204</v>
      </c>
      <c r="P32" s="295">
        <f>SUM(P20:P30)</f>
        <v>12</v>
      </c>
      <c r="Q32" s="293">
        <f>SUM(Q20:Q31)</f>
        <v>221</v>
      </c>
      <c r="R32" s="294">
        <f>SUM(R20:R30)</f>
        <v>13</v>
      </c>
      <c r="S32" s="293">
        <f>SUM(S20:S30)</f>
        <v>238</v>
      </c>
      <c r="T32" s="294">
        <f>SUM(T20:T30)</f>
        <v>14</v>
      </c>
      <c r="U32" s="293">
        <f>SUM(U20:U29)</f>
        <v>255</v>
      </c>
      <c r="V32" s="294">
        <f aca="true" t="shared" si="3" ref="V32:AG32">SUM(V20:V30)</f>
        <v>15</v>
      </c>
      <c r="W32" s="293">
        <f t="shared" si="3"/>
        <v>272</v>
      </c>
      <c r="X32" s="294">
        <f t="shared" si="3"/>
        <v>16</v>
      </c>
      <c r="Y32" s="293">
        <f t="shared" si="3"/>
        <v>289</v>
      </c>
      <c r="Z32" s="294">
        <f t="shared" si="3"/>
        <v>17</v>
      </c>
      <c r="AA32" s="293">
        <f t="shared" si="3"/>
        <v>306</v>
      </c>
      <c r="AB32" s="294">
        <f t="shared" si="3"/>
        <v>18</v>
      </c>
      <c r="AC32" s="38">
        <f t="shared" si="3"/>
        <v>323</v>
      </c>
      <c r="AD32" s="38">
        <f t="shared" si="3"/>
        <v>19</v>
      </c>
      <c r="AE32" s="296">
        <f t="shared" si="3"/>
        <v>340</v>
      </c>
      <c r="AF32" s="297">
        <f t="shared" si="3"/>
        <v>20</v>
      </c>
      <c r="AG32" s="293">
        <f t="shared" si="3"/>
        <v>357</v>
      </c>
      <c r="AH32" s="47">
        <v>21</v>
      </c>
      <c r="AI32" s="296">
        <f aca="true" t="shared" si="4" ref="AI32:BL32">SUM(AI20:AI30)</f>
        <v>374</v>
      </c>
      <c r="AJ32" s="297">
        <f t="shared" si="4"/>
        <v>22</v>
      </c>
      <c r="AK32" s="38">
        <f t="shared" si="4"/>
        <v>391</v>
      </c>
      <c r="AL32" s="294">
        <f t="shared" si="4"/>
        <v>23</v>
      </c>
      <c r="AM32" s="298">
        <f t="shared" si="4"/>
        <v>408</v>
      </c>
      <c r="AN32" s="297">
        <f t="shared" si="4"/>
        <v>24</v>
      </c>
      <c r="AO32" s="38">
        <f t="shared" si="4"/>
        <v>425</v>
      </c>
      <c r="AP32" s="294">
        <f t="shared" si="4"/>
        <v>25</v>
      </c>
      <c r="AQ32" s="298">
        <f t="shared" si="4"/>
        <v>442</v>
      </c>
      <c r="AR32" s="297">
        <f t="shared" si="4"/>
        <v>26</v>
      </c>
      <c r="AS32" s="299">
        <f t="shared" si="4"/>
        <v>459</v>
      </c>
      <c r="AT32" s="295">
        <f t="shared" si="4"/>
        <v>27</v>
      </c>
      <c r="AU32" s="298">
        <f t="shared" si="4"/>
        <v>476</v>
      </c>
      <c r="AV32" s="297">
        <f t="shared" si="4"/>
        <v>28</v>
      </c>
      <c r="AW32" s="38">
        <f t="shared" si="4"/>
        <v>493</v>
      </c>
      <c r="AX32" s="294">
        <f t="shared" si="4"/>
        <v>29</v>
      </c>
      <c r="AY32" s="298">
        <f t="shared" si="4"/>
        <v>510</v>
      </c>
      <c r="AZ32" s="297">
        <f t="shared" si="4"/>
        <v>30</v>
      </c>
      <c r="BA32" s="38">
        <f t="shared" si="4"/>
        <v>527</v>
      </c>
      <c r="BB32" s="294">
        <f t="shared" si="4"/>
        <v>31</v>
      </c>
      <c r="BC32" s="298">
        <f t="shared" si="4"/>
        <v>544</v>
      </c>
      <c r="BD32" s="297">
        <f t="shared" si="4"/>
        <v>32</v>
      </c>
      <c r="BE32" s="38">
        <f t="shared" si="4"/>
        <v>561</v>
      </c>
      <c r="BF32" s="294">
        <f t="shared" si="4"/>
        <v>33</v>
      </c>
      <c r="BG32" s="298">
        <f t="shared" si="4"/>
        <v>578</v>
      </c>
      <c r="BH32" s="297">
        <f t="shared" si="4"/>
        <v>34</v>
      </c>
      <c r="BI32" s="38">
        <f t="shared" si="4"/>
        <v>595</v>
      </c>
      <c r="BJ32" s="294">
        <f t="shared" si="4"/>
        <v>35</v>
      </c>
      <c r="BK32" s="38">
        <f t="shared" si="4"/>
        <v>612</v>
      </c>
      <c r="BL32" s="294">
        <f t="shared" si="4"/>
        <v>36</v>
      </c>
    </row>
    <row r="33" spans="1:64" ht="15.75">
      <c r="A33" s="293">
        <f>(A18*17)</f>
        <v>85</v>
      </c>
      <c r="B33" s="1"/>
      <c r="C33" s="293">
        <f>(C18*17)</f>
        <v>102</v>
      </c>
      <c r="D33" s="1"/>
      <c r="E33" s="293">
        <f>(E18*17)</f>
        <v>119</v>
      </c>
      <c r="F33" s="47"/>
      <c r="G33" s="293">
        <f>(G18*17)</f>
        <v>136</v>
      </c>
      <c r="H33" s="1"/>
      <c r="I33" s="293">
        <f>(I18*17)</f>
        <v>153</v>
      </c>
      <c r="K33" s="293">
        <f>(K18*17)</f>
        <v>170</v>
      </c>
      <c r="L33" s="47"/>
      <c r="M33" s="293">
        <f>(M18*17)</f>
        <v>187</v>
      </c>
      <c r="N33" s="47"/>
      <c r="O33" s="293">
        <f>(O18*17)</f>
        <v>204</v>
      </c>
      <c r="Q33" s="293">
        <f>(Q18*17)</f>
        <v>221</v>
      </c>
      <c r="S33" s="293">
        <f>(S18*17)</f>
        <v>238</v>
      </c>
      <c r="T33" s="1"/>
      <c r="U33" s="293">
        <f>(U18*17)</f>
        <v>255</v>
      </c>
      <c r="V33" s="1"/>
      <c r="W33" s="293">
        <f>(W18*17)</f>
        <v>272</v>
      </c>
      <c r="X33" s="1"/>
      <c r="Y33" s="293">
        <f>(Y18*17)</f>
        <v>289</v>
      </c>
      <c r="Z33" s="47"/>
      <c r="AA33" s="293">
        <f>(AA18*17)</f>
        <v>306</v>
      </c>
      <c r="AB33" s="1"/>
      <c r="AC33" s="293">
        <f>(AC18*17)</f>
        <v>323</v>
      </c>
      <c r="AD33" s="1"/>
      <c r="AE33" s="296">
        <f>(AE18*17)</f>
        <v>340</v>
      </c>
      <c r="AF33" s="300"/>
      <c r="AG33" s="293">
        <f>(AG18*17)</f>
        <v>357</v>
      </c>
      <c r="AI33" s="296">
        <f>(AI18*17)</f>
        <v>374</v>
      </c>
      <c r="AJ33" s="300"/>
      <c r="AK33" s="293">
        <f>(AK18*17)</f>
        <v>391</v>
      </c>
      <c r="AM33" s="296">
        <f>(AM18*17)</f>
        <v>408</v>
      </c>
      <c r="AN33" s="300"/>
      <c r="AO33" s="293">
        <f>(AO18*17)</f>
        <v>425</v>
      </c>
      <c r="AQ33" s="296">
        <f>(AQ18*17)</f>
        <v>442</v>
      </c>
      <c r="AR33" s="300"/>
      <c r="AS33" s="293">
        <f>(AS18*17)</f>
        <v>459</v>
      </c>
      <c r="AU33" s="296">
        <f>(AU18*17)</f>
        <v>476</v>
      </c>
      <c r="AV33" s="300"/>
      <c r="AW33" s="293">
        <f>(AW18*17)</f>
        <v>493</v>
      </c>
      <c r="AY33" s="296">
        <f>(AY18*17)</f>
        <v>510</v>
      </c>
      <c r="AZ33" s="301"/>
      <c r="BA33" s="293">
        <f>(BA18*17)</f>
        <v>527</v>
      </c>
      <c r="BC33" s="296">
        <f>(BC18*17)</f>
        <v>544</v>
      </c>
      <c r="BD33" s="300"/>
      <c r="BE33" s="293">
        <f>(BE18*17)</f>
        <v>561</v>
      </c>
      <c r="BG33" s="296">
        <f>(BG18*17)</f>
        <v>578</v>
      </c>
      <c r="BH33" s="300"/>
      <c r="BI33" s="293">
        <f>(BI18*17)</f>
        <v>595</v>
      </c>
      <c r="BK33" s="293">
        <f>(BK18*17)</f>
        <v>612</v>
      </c>
      <c r="BL33" s="294"/>
    </row>
  </sheetData>
  <sheetProtection selectLockedCells="1" selectUnlockedCells="1"/>
  <mergeCells count="39">
    <mergeCell ref="BU1:BV1"/>
    <mergeCell ref="BW1:BX1"/>
    <mergeCell ref="BY1:BZ1"/>
    <mergeCell ref="BI1:BJ1"/>
    <mergeCell ref="BK1:BL1"/>
    <mergeCell ref="BM1:BN1"/>
    <mergeCell ref="BO1:BP1"/>
    <mergeCell ref="BQ1:BR1"/>
    <mergeCell ref="BS1:BT1"/>
    <mergeCell ref="AW1:AX1"/>
    <mergeCell ref="AY1:AZ1"/>
    <mergeCell ref="BA1:BB1"/>
    <mergeCell ref="BC1:BD1"/>
    <mergeCell ref="BE1:BF1"/>
    <mergeCell ref="BG1:BH1"/>
    <mergeCell ref="AK1:AL1"/>
    <mergeCell ref="AM1:AN1"/>
    <mergeCell ref="AO1:AP1"/>
    <mergeCell ref="AQ1:AR1"/>
    <mergeCell ref="AS1:AT1"/>
    <mergeCell ref="AU1:AV1"/>
    <mergeCell ref="Y1:Z1"/>
    <mergeCell ref="AA1:AB1"/>
    <mergeCell ref="AC1:AD1"/>
    <mergeCell ref="AE1:AF1"/>
    <mergeCell ref="AG1:AH1"/>
    <mergeCell ref="AI1:AJ1"/>
    <mergeCell ref="M1:N1"/>
    <mergeCell ref="O1:P1"/>
    <mergeCell ref="Q1:R1"/>
    <mergeCell ref="S1:T1"/>
    <mergeCell ref="U1:V1"/>
    <mergeCell ref="W1:X1"/>
    <mergeCell ref="A1:B1"/>
    <mergeCell ref="C1:D1"/>
    <mergeCell ref="E1:F1"/>
    <mergeCell ref="G1:H1"/>
    <mergeCell ref="I1:J1"/>
    <mergeCell ref="K1:L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9"/>
  <sheetViews>
    <sheetView zoomScale="110" zoomScaleNormal="110" zoomScalePageLayoutView="0" workbookViewId="0" topLeftCell="B16">
      <selection activeCell="D32" sqref="D32"/>
    </sheetView>
  </sheetViews>
  <sheetFormatPr defaultColWidth="8.375" defaultRowHeight="12.75"/>
  <cols>
    <col min="1" max="2" width="3.375" style="25" customWidth="1"/>
    <col min="3" max="3" width="19.375" style="0" customWidth="1"/>
    <col min="4" max="4" width="21.375" style="0" customWidth="1"/>
    <col min="5" max="5" width="4.25390625" style="0" customWidth="1"/>
    <col min="6" max="6" width="8.625" style="2" customWidth="1"/>
    <col min="7" max="7" width="5.375" style="0" customWidth="1"/>
    <col min="8" max="8" width="3.375" style="0" customWidth="1"/>
    <col min="9" max="9" width="6.375" style="0" customWidth="1"/>
    <col min="10" max="10" width="5.75390625" style="1" customWidth="1"/>
    <col min="11" max="11" width="7.00390625" style="1" customWidth="1"/>
  </cols>
  <sheetData>
    <row r="1" spans="1:11" s="104" customFormat="1" ht="18" customHeight="1">
      <c r="A1" s="321" t="s">
        <v>215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s="104" customFormat="1" ht="18" customHeight="1">
      <c r="A2" s="316" t="s">
        <v>298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</row>
    <row r="3" spans="1:11" ht="12.75">
      <c r="A3" s="236" t="s">
        <v>217</v>
      </c>
      <c r="B3" s="236" t="s">
        <v>243</v>
      </c>
      <c r="C3" s="192" t="s">
        <v>64</v>
      </c>
      <c r="D3" s="192" t="s">
        <v>65</v>
      </c>
      <c r="E3" s="193" t="s">
        <v>220</v>
      </c>
      <c r="F3" s="193" t="s">
        <v>221</v>
      </c>
      <c r="G3" s="340" t="s">
        <v>299</v>
      </c>
      <c r="H3" s="340"/>
      <c r="I3" s="340" t="s">
        <v>300</v>
      </c>
      <c r="J3" s="340"/>
      <c r="K3" s="340"/>
    </row>
    <row r="4" spans="1:13" ht="15" customHeight="1">
      <c r="A4" s="238">
        <v>1</v>
      </c>
      <c r="B4" s="238"/>
      <c r="C4" s="302" t="s">
        <v>0</v>
      </c>
      <c r="D4" s="153" t="s">
        <v>1</v>
      </c>
      <c r="E4" s="58">
        <v>30</v>
      </c>
      <c r="F4" s="303">
        <v>49408</v>
      </c>
      <c r="G4" s="341">
        <v>250</v>
      </c>
      <c r="H4" s="341"/>
      <c r="I4" s="304">
        <v>961</v>
      </c>
      <c r="J4" s="305">
        <v>125</v>
      </c>
      <c r="K4" s="305">
        <f aca="true" t="shared" si="0" ref="K4:K25">I4+J4</f>
        <v>1086</v>
      </c>
      <c r="M4" s="1"/>
    </row>
    <row r="5" spans="1:13" ht="15" customHeight="1">
      <c r="A5" s="238">
        <v>2</v>
      </c>
      <c r="B5" s="238"/>
      <c r="C5" s="302" t="s">
        <v>30</v>
      </c>
      <c r="D5" s="302" t="s">
        <v>31</v>
      </c>
      <c r="E5" s="306">
        <v>29</v>
      </c>
      <c r="F5" s="303">
        <v>48011</v>
      </c>
      <c r="G5" s="341">
        <v>230</v>
      </c>
      <c r="H5" s="341"/>
      <c r="I5" s="304">
        <v>737</v>
      </c>
      <c r="J5" s="305">
        <v>132</v>
      </c>
      <c r="K5" s="305">
        <f t="shared" si="0"/>
        <v>869</v>
      </c>
      <c r="M5" s="1"/>
    </row>
    <row r="6" spans="1:13" ht="15" customHeight="1">
      <c r="A6" s="238">
        <v>3</v>
      </c>
      <c r="B6" s="238"/>
      <c r="C6" s="302" t="s">
        <v>34</v>
      </c>
      <c r="D6" s="302" t="s">
        <v>35</v>
      </c>
      <c r="E6" s="58">
        <v>29</v>
      </c>
      <c r="F6" s="303">
        <v>45880</v>
      </c>
      <c r="G6" s="341">
        <v>210</v>
      </c>
      <c r="H6" s="341"/>
      <c r="I6" s="304">
        <v>774</v>
      </c>
      <c r="J6" s="305">
        <v>116</v>
      </c>
      <c r="K6" s="305">
        <f t="shared" si="0"/>
        <v>890</v>
      </c>
      <c r="M6" s="1"/>
    </row>
    <row r="7" spans="1:13" ht="15" customHeight="1">
      <c r="A7" s="238">
        <v>4</v>
      </c>
      <c r="B7" s="238"/>
      <c r="C7" s="302" t="s">
        <v>36</v>
      </c>
      <c r="D7" s="302" t="s">
        <v>1</v>
      </c>
      <c r="E7" s="306">
        <v>30</v>
      </c>
      <c r="F7" s="303">
        <v>45590</v>
      </c>
      <c r="G7" s="341">
        <v>200</v>
      </c>
      <c r="H7" s="341"/>
      <c r="I7" s="304">
        <v>717</v>
      </c>
      <c r="J7" s="305">
        <v>65</v>
      </c>
      <c r="K7" s="305">
        <f t="shared" si="0"/>
        <v>782</v>
      </c>
      <c r="M7" s="1"/>
    </row>
    <row r="8" spans="1:13" ht="15" customHeight="1">
      <c r="A8" s="238">
        <v>5</v>
      </c>
      <c r="B8" s="238"/>
      <c r="C8" s="302" t="s">
        <v>37</v>
      </c>
      <c r="D8" s="302" t="s">
        <v>31</v>
      </c>
      <c r="E8" s="58">
        <v>30</v>
      </c>
      <c r="F8" s="303">
        <v>45341</v>
      </c>
      <c r="G8" s="341">
        <v>200</v>
      </c>
      <c r="H8" s="341"/>
      <c r="I8" s="304">
        <v>837</v>
      </c>
      <c r="J8" s="305">
        <v>115</v>
      </c>
      <c r="K8" s="305">
        <f t="shared" si="0"/>
        <v>952</v>
      </c>
      <c r="M8" s="1"/>
    </row>
    <row r="9" spans="1:11" ht="15" customHeight="1">
      <c r="A9" s="238">
        <v>6</v>
      </c>
      <c r="B9" s="238"/>
      <c r="C9" s="302" t="s">
        <v>38</v>
      </c>
      <c r="D9" s="302" t="s">
        <v>1</v>
      </c>
      <c r="E9" s="306">
        <v>30</v>
      </c>
      <c r="F9" s="303">
        <v>44488</v>
      </c>
      <c r="G9" s="341">
        <v>200</v>
      </c>
      <c r="H9" s="341"/>
      <c r="I9" s="304">
        <v>684</v>
      </c>
      <c r="J9" s="305">
        <v>63</v>
      </c>
      <c r="K9" s="305">
        <f t="shared" si="0"/>
        <v>747</v>
      </c>
    </row>
    <row r="10" spans="1:11" ht="15" customHeight="1">
      <c r="A10" s="238">
        <v>7</v>
      </c>
      <c r="B10" s="238"/>
      <c r="C10" s="153" t="s">
        <v>39</v>
      </c>
      <c r="D10" s="153" t="s">
        <v>1</v>
      </c>
      <c r="E10" s="306">
        <v>29</v>
      </c>
      <c r="F10" s="303">
        <v>42710</v>
      </c>
      <c r="G10" s="341">
        <v>200</v>
      </c>
      <c r="H10" s="341"/>
      <c r="I10" s="304">
        <v>515</v>
      </c>
      <c r="J10" s="305">
        <v>69</v>
      </c>
      <c r="K10" s="305">
        <f t="shared" si="0"/>
        <v>584</v>
      </c>
    </row>
    <row r="11" spans="1:11" ht="15" customHeight="1">
      <c r="A11" s="238">
        <v>8</v>
      </c>
      <c r="B11" s="238"/>
      <c r="C11" s="302" t="s">
        <v>40</v>
      </c>
      <c r="D11" s="153" t="s">
        <v>1</v>
      </c>
      <c r="E11" s="306">
        <v>28</v>
      </c>
      <c r="F11" s="303">
        <v>41629</v>
      </c>
      <c r="G11" s="341">
        <v>190</v>
      </c>
      <c r="H11" s="341"/>
      <c r="I11" s="304">
        <v>358</v>
      </c>
      <c r="J11" s="305">
        <v>23</v>
      </c>
      <c r="K11" s="305">
        <f t="shared" si="0"/>
        <v>381</v>
      </c>
    </row>
    <row r="12" spans="1:11" ht="15" customHeight="1">
      <c r="A12" s="238">
        <v>9</v>
      </c>
      <c r="B12" s="238"/>
      <c r="C12" s="153" t="s">
        <v>41</v>
      </c>
      <c r="D12" s="302" t="s">
        <v>42</v>
      </c>
      <c r="E12" s="306">
        <v>30</v>
      </c>
      <c r="F12" s="303">
        <v>40840</v>
      </c>
      <c r="G12" s="341">
        <v>190</v>
      </c>
      <c r="H12" s="341"/>
      <c r="I12" s="304">
        <v>295</v>
      </c>
      <c r="J12" s="305">
        <v>31</v>
      </c>
      <c r="K12" s="305">
        <f t="shared" si="0"/>
        <v>326</v>
      </c>
    </row>
    <row r="13" spans="1:11" ht="15" customHeight="1">
      <c r="A13" s="238">
        <v>10</v>
      </c>
      <c r="B13" s="238"/>
      <c r="C13" s="302" t="s">
        <v>43</v>
      </c>
      <c r="D13" s="153" t="s">
        <v>1</v>
      </c>
      <c r="E13" s="57">
        <v>29</v>
      </c>
      <c r="F13" s="303">
        <v>40713</v>
      </c>
      <c r="G13" s="341">
        <v>190</v>
      </c>
      <c r="H13" s="341"/>
      <c r="I13" s="304">
        <v>531</v>
      </c>
      <c r="J13" s="305">
        <v>55</v>
      </c>
      <c r="K13" s="305">
        <f t="shared" si="0"/>
        <v>586</v>
      </c>
    </row>
    <row r="14" spans="1:11" ht="15" customHeight="1">
      <c r="A14" s="238">
        <v>11</v>
      </c>
      <c r="B14" s="238"/>
      <c r="C14" s="302" t="s">
        <v>44</v>
      </c>
      <c r="D14" s="302" t="s">
        <v>1</v>
      </c>
      <c r="E14" s="306">
        <v>30</v>
      </c>
      <c r="F14" s="303">
        <v>40634</v>
      </c>
      <c r="G14" s="341">
        <v>190</v>
      </c>
      <c r="H14" s="341"/>
      <c r="I14" s="304">
        <v>331</v>
      </c>
      <c r="J14" s="305">
        <v>57</v>
      </c>
      <c r="K14" s="305">
        <f t="shared" si="0"/>
        <v>388</v>
      </c>
    </row>
    <row r="15" spans="1:11" ht="15" customHeight="1">
      <c r="A15" s="238">
        <v>12</v>
      </c>
      <c r="B15" s="238"/>
      <c r="C15" s="302" t="s">
        <v>47</v>
      </c>
      <c r="D15" s="302" t="s">
        <v>1</v>
      </c>
      <c r="E15" s="306">
        <v>30</v>
      </c>
      <c r="F15" s="303">
        <v>40565</v>
      </c>
      <c r="G15" s="341">
        <v>190</v>
      </c>
      <c r="H15" s="341"/>
      <c r="I15" s="304">
        <v>400</v>
      </c>
      <c r="J15" s="305">
        <v>29</v>
      </c>
      <c r="K15" s="305">
        <f t="shared" si="0"/>
        <v>429</v>
      </c>
    </row>
    <row r="16" spans="1:11" ht="15" customHeight="1">
      <c r="A16" s="238">
        <v>13</v>
      </c>
      <c r="B16" s="238"/>
      <c r="C16" s="302" t="s">
        <v>48</v>
      </c>
      <c r="D16" s="302" t="s">
        <v>42</v>
      </c>
      <c r="E16" s="58">
        <v>26</v>
      </c>
      <c r="F16" s="303">
        <v>36171</v>
      </c>
      <c r="G16" s="341">
        <v>180</v>
      </c>
      <c r="H16" s="341"/>
      <c r="I16" s="304">
        <v>297</v>
      </c>
      <c r="J16" s="305">
        <v>26</v>
      </c>
      <c r="K16" s="305">
        <f t="shared" si="0"/>
        <v>323</v>
      </c>
    </row>
    <row r="17" spans="1:11" ht="15" customHeight="1">
      <c r="A17" s="238">
        <v>14</v>
      </c>
      <c r="B17" s="238"/>
      <c r="C17" s="302" t="s">
        <v>49</v>
      </c>
      <c r="D17" s="153" t="s">
        <v>35</v>
      </c>
      <c r="E17" s="306">
        <v>27</v>
      </c>
      <c r="F17" s="303">
        <v>35844</v>
      </c>
      <c r="G17" s="341">
        <v>180</v>
      </c>
      <c r="H17" s="341"/>
      <c r="I17" s="304">
        <v>255</v>
      </c>
      <c r="J17" s="305">
        <v>12</v>
      </c>
      <c r="K17" s="305">
        <f t="shared" si="0"/>
        <v>267</v>
      </c>
    </row>
    <row r="18" spans="1:11" ht="15" customHeight="1">
      <c r="A18" s="238">
        <v>15</v>
      </c>
      <c r="B18" s="238"/>
      <c r="C18" s="302" t="s">
        <v>51</v>
      </c>
      <c r="D18" s="302" t="s">
        <v>1</v>
      </c>
      <c r="E18" s="58">
        <v>30</v>
      </c>
      <c r="F18" s="303">
        <v>35765</v>
      </c>
      <c r="G18" s="341">
        <v>180</v>
      </c>
      <c r="H18" s="341"/>
      <c r="I18" s="304">
        <v>397</v>
      </c>
      <c r="J18" s="305">
        <v>37</v>
      </c>
      <c r="K18" s="305">
        <f t="shared" si="0"/>
        <v>434</v>
      </c>
    </row>
    <row r="19" spans="1:11" ht="15" customHeight="1">
      <c r="A19" s="238">
        <v>16</v>
      </c>
      <c r="B19" s="238"/>
      <c r="C19" s="153" t="s">
        <v>50</v>
      </c>
      <c r="D19" s="302" t="s">
        <v>42</v>
      </c>
      <c r="E19" s="306">
        <v>29</v>
      </c>
      <c r="F19" s="303">
        <v>35006</v>
      </c>
      <c r="G19" s="341">
        <v>180</v>
      </c>
      <c r="H19" s="341"/>
      <c r="I19" s="304">
        <v>0</v>
      </c>
      <c r="J19" s="305">
        <v>0</v>
      </c>
      <c r="K19" s="305">
        <f t="shared" si="0"/>
        <v>0</v>
      </c>
    </row>
    <row r="20" spans="1:11" ht="15" customHeight="1">
      <c r="A20" s="238">
        <v>17</v>
      </c>
      <c r="B20" s="238"/>
      <c r="C20" s="302" t="s">
        <v>52</v>
      </c>
      <c r="D20" s="302" t="s">
        <v>35</v>
      </c>
      <c r="E20" s="306">
        <v>30</v>
      </c>
      <c r="F20" s="303">
        <v>34729</v>
      </c>
      <c r="G20" s="341">
        <v>170</v>
      </c>
      <c r="H20" s="341"/>
      <c r="I20" s="304">
        <v>279</v>
      </c>
      <c r="J20" s="305">
        <v>26</v>
      </c>
      <c r="K20" s="305">
        <f t="shared" si="0"/>
        <v>305</v>
      </c>
    </row>
    <row r="21" spans="1:11" ht="15" customHeight="1">
      <c r="A21" s="238">
        <v>18</v>
      </c>
      <c r="B21" s="238"/>
      <c r="C21" s="153" t="s">
        <v>53</v>
      </c>
      <c r="D21" s="302" t="s">
        <v>1</v>
      </c>
      <c r="E21" s="58">
        <v>20</v>
      </c>
      <c r="F21" s="303">
        <v>34590</v>
      </c>
      <c r="G21" s="341">
        <v>170</v>
      </c>
      <c r="H21" s="341"/>
      <c r="I21" s="304">
        <v>743</v>
      </c>
      <c r="J21" s="305">
        <v>115</v>
      </c>
      <c r="K21" s="305">
        <f t="shared" si="0"/>
        <v>858</v>
      </c>
    </row>
    <row r="22" spans="1:11" ht="15" customHeight="1">
      <c r="A22" s="238">
        <v>19</v>
      </c>
      <c r="B22" s="238"/>
      <c r="C22" s="302" t="s">
        <v>55</v>
      </c>
      <c r="D22" s="302" t="s">
        <v>1</v>
      </c>
      <c r="E22" s="306">
        <v>30</v>
      </c>
      <c r="F22" s="303">
        <v>33051</v>
      </c>
      <c r="G22" s="341">
        <v>170</v>
      </c>
      <c r="H22" s="341"/>
      <c r="I22" s="304">
        <v>180</v>
      </c>
      <c r="J22" s="305">
        <v>39</v>
      </c>
      <c r="K22" s="305">
        <f t="shared" si="0"/>
        <v>219</v>
      </c>
    </row>
    <row r="23" spans="1:11" ht="15" customHeight="1">
      <c r="A23" s="238">
        <v>20</v>
      </c>
      <c r="B23" s="238"/>
      <c r="C23" s="302" t="s">
        <v>56</v>
      </c>
      <c r="D23" s="302" t="s">
        <v>42</v>
      </c>
      <c r="E23" s="306">
        <v>27</v>
      </c>
      <c r="F23" s="303">
        <v>30546</v>
      </c>
      <c r="G23" s="341">
        <v>170</v>
      </c>
      <c r="H23" s="341"/>
      <c r="I23" s="304">
        <v>51</v>
      </c>
      <c r="J23" s="305">
        <v>0</v>
      </c>
      <c r="K23" s="305">
        <f t="shared" si="0"/>
        <v>51</v>
      </c>
    </row>
    <row r="24" spans="1:11" ht="15" customHeight="1">
      <c r="A24" s="238">
        <v>21</v>
      </c>
      <c r="B24" s="238"/>
      <c r="C24" s="302" t="s">
        <v>57</v>
      </c>
      <c r="D24" s="302" t="s">
        <v>1</v>
      </c>
      <c r="E24" s="306">
        <v>25</v>
      </c>
      <c r="F24" s="303">
        <v>29055</v>
      </c>
      <c r="G24" s="341">
        <v>170</v>
      </c>
      <c r="H24" s="341"/>
      <c r="I24" s="307">
        <v>180</v>
      </c>
      <c r="J24" s="308">
        <v>33</v>
      </c>
      <c r="K24" s="308">
        <f t="shared" si="0"/>
        <v>213</v>
      </c>
    </row>
    <row r="25" spans="1:11" ht="15" customHeight="1">
      <c r="A25" s="238">
        <v>22</v>
      </c>
      <c r="B25" s="238"/>
      <c r="C25" s="153" t="s">
        <v>58</v>
      </c>
      <c r="D25" s="302" t="s">
        <v>35</v>
      </c>
      <c r="E25" s="306">
        <v>21</v>
      </c>
      <c r="F25" s="303">
        <v>26553</v>
      </c>
      <c r="G25" s="341">
        <v>160</v>
      </c>
      <c r="H25" s="341"/>
      <c r="I25" s="307">
        <v>288</v>
      </c>
      <c r="J25" s="308">
        <v>27</v>
      </c>
      <c r="K25" s="308">
        <f t="shared" si="0"/>
        <v>315</v>
      </c>
    </row>
    <row r="26" spans="7:8" ht="15.75">
      <c r="G26" s="331">
        <f>SUM(G4:G25)</f>
        <v>4170</v>
      </c>
      <c r="H26" s="331"/>
    </row>
    <row r="27" ht="12.75">
      <c r="D27" s="4"/>
    </row>
    <row r="28" spans="1:4" ht="12.75">
      <c r="A28" s="342" t="s">
        <v>301</v>
      </c>
      <c r="B28" s="342"/>
      <c r="C28" s="342"/>
      <c r="D28" s="32">
        <v>4774</v>
      </c>
    </row>
    <row r="29" spans="1:6" ht="12.75">
      <c r="A29" s="342" t="s">
        <v>302</v>
      </c>
      <c r="B29" s="342"/>
      <c r="C29" s="342"/>
      <c r="D29" s="32">
        <v>4170</v>
      </c>
      <c r="F29" s="104"/>
    </row>
    <row r="30" spans="1:6" ht="12.75">
      <c r="A30" s="342" t="s">
        <v>303</v>
      </c>
      <c r="B30" s="342"/>
      <c r="C30" s="342"/>
      <c r="D30" s="308">
        <v>300</v>
      </c>
      <c r="F30" s="104"/>
    </row>
    <row r="31" spans="1:4" ht="12.75">
      <c r="A31" s="342" t="s">
        <v>304</v>
      </c>
      <c r="B31" s="342"/>
      <c r="C31" s="342"/>
      <c r="D31" s="308">
        <v>304</v>
      </c>
    </row>
    <row r="32" spans="1:4" ht="12.75">
      <c r="A32" s="342" t="s">
        <v>305</v>
      </c>
      <c r="B32" s="342"/>
      <c r="C32" s="342"/>
      <c r="D32" s="32">
        <v>758</v>
      </c>
    </row>
    <row r="33" spans="7:9" ht="12.75">
      <c r="G33" s="343" t="s">
        <v>306</v>
      </c>
      <c r="H33" s="343"/>
      <c r="I33" s="343"/>
    </row>
    <row r="34" spans="2:9" ht="12.75">
      <c r="B34" s="309"/>
      <c r="C34" s="85"/>
      <c r="D34" s="85"/>
      <c r="E34" s="310"/>
      <c r="G34" s="344" t="s">
        <v>307</v>
      </c>
      <c r="H34" s="344"/>
      <c r="I34" s="344"/>
    </row>
    <row r="35" spans="2:5" ht="12.75">
      <c r="B35" s="309"/>
      <c r="C35" s="85"/>
      <c r="D35" s="85"/>
      <c r="E35" s="310"/>
    </row>
    <row r="36" spans="2:5" ht="12.75">
      <c r="B36" s="309"/>
      <c r="C36" s="85"/>
      <c r="D36" s="85"/>
      <c r="E36" s="310"/>
    </row>
    <row r="37" spans="2:4" ht="12.75">
      <c r="B37" s="309"/>
      <c r="C37" s="85"/>
      <c r="D37" s="85"/>
    </row>
    <row r="38" spans="2:4" ht="12.75">
      <c r="B38" s="309"/>
      <c r="C38" s="85"/>
      <c r="D38" s="85"/>
    </row>
    <row r="39" spans="2:4" ht="12.75">
      <c r="B39" s="309"/>
      <c r="C39" s="85"/>
      <c r="D39" s="85"/>
    </row>
  </sheetData>
  <sheetProtection selectLockedCells="1" selectUnlockedCells="1"/>
  <mergeCells count="34">
    <mergeCell ref="A31:C31"/>
    <mergeCell ref="A32:C32"/>
    <mergeCell ref="G33:I33"/>
    <mergeCell ref="G34:I34"/>
    <mergeCell ref="G24:H24"/>
    <mergeCell ref="G25:H25"/>
    <mergeCell ref="G26:H26"/>
    <mergeCell ref="A28:C28"/>
    <mergeCell ref="A29:C29"/>
    <mergeCell ref="A30:C30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17:H17"/>
    <mergeCell ref="G6:H6"/>
    <mergeCell ref="G7:H7"/>
    <mergeCell ref="G8:H8"/>
    <mergeCell ref="G9:H9"/>
    <mergeCell ref="G10:H10"/>
    <mergeCell ref="G11:H11"/>
    <mergeCell ref="A1:K1"/>
    <mergeCell ref="A2:K2"/>
    <mergeCell ref="G3:H3"/>
    <mergeCell ref="I3:K3"/>
    <mergeCell ref="G4:H4"/>
    <mergeCell ref="G5:H5"/>
  </mergeCells>
  <printOptions/>
  <pageMargins left="0.3298611111111111" right="0.25" top="0.3194444444444444" bottom="0.3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9"/>
  <sheetViews>
    <sheetView zoomScale="110" zoomScaleNormal="110" zoomScalePageLayoutView="0" workbookViewId="0" topLeftCell="A748">
      <selection activeCell="A2" sqref="A2"/>
    </sheetView>
  </sheetViews>
  <sheetFormatPr defaultColWidth="8.375" defaultRowHeight="12.75"/>
  <cols>
    <col min="1" max="1" width="3.375" style="1" customWidth="1"/>
    <col min="2" max="2" width="4.375" style="1" customWidth="1"/>
    <col min="3" max="4" width="18.375" style="0" customWidth="1"/>
    <col min="5" max="5" width="6.375" style="1" customWidth="1"/>
    <col min="6" max="6" width="5.375" style="1" customWidth="1"/>
    <col min="7" max="7" width="5.375" style="28" customWidth="1"/>
    <col min="8" max="8" width="6.375" style="1" customWidth="1"/>
    <col min="9" max="9" width="4.375" style="1" customWidth="1"/>
    <col min="10" max="10" width="6.375" style="1" customWidth="1"/>
    <col min="11" max="11" width="4.375" style="67" customWidth="1"/>
    <col min="12" max="12" width="6.375" style="0" customWidth="1"/>
    <col min="13" max="16" width="5.375" style="0" customWidth="1"/>
    <col min="17" max="17" width="7.375" style="0" customWidth="1"/>
    <col min="18" max="18" width="5.375" style="0" customWidth="1"/>
    <col min="19" max="22" width="3.375" style="0" customWidth="1"/>
  </cols>
  <sheetData>
    <row r="1" spans="1:16" ht="12.75">
      <c r="A1" s="68" t="s">
        <v>63</v>
      </c>
      <c r="B1" s="68"/>
      <c r="C1" s="69" t="s">
        <v>64</v>
      </c>
      <c r="D1" s="69" t="s">
        <v>65</v>
      </c>
      <c r="E1" s="68" t="s">
        <v>66</v>
      </c>
      <c r="F1" s="68" t="s">
        <v>9</v>
      </c>
      <c r="G1" s="68" t="s">
        <v>10</v>
      </c>
      <c r="H1" s="68" t="s">
        <v>11</v>
      </c>
      <c r="I1" s="68" t="s">
        <v>67</v>
      </c>
      <c r="J1" s="68" t="s">
        <v>68</v>
      </c>
      <c r="K1" s="70" t="s">
        <v>69</v>
      </c>
      <c r="M1" s="1"/>
      <c r="N1" s="1"/>
      <c r="O1" s="1"/>
      <c r="P1" s="1"/>
    </row>
    <row r="2" spans="1:13" ht="12.75">
      <c r="A2" s="13">
        <v>1</v>
      </c>
      <c r="B2" s="13">
        <v>20</v>
      </c>
      <c r="C2" s="14" t="s">
        <v>37</v>
      </c>
      <c r="D2" s="14" t="s">
        <v>31</v>
      </c>
      <c r="E2" s="15">
        <v>924</v>
      </c>
      <c r="F2" s="15">
        <v>1470</v>
      </c>
      <c r="G2" s="66">
        <f>E2+F2</f>
        <v>2394</v>
      </c>
      <c r="H2" s="17">
        <v>80</v>
      </c>
      <c r="I2" s="13">
        <v>13</v>
      </c>
      <c r="J2" s="13">
        <v>0</v>
      </c>
      <c r="K2" s="49">
        <v>1</v>
      </c>
      <c r="M2">
        <v>1</v>
      </c>
    </row>
    <row r="3" spans="1:13" ht="12.75">
      <c r="A3" s="13">
        <v>5</v>
      </c>
      <c r="B3" s="13">
        <v>20</v>
      </c>
      <c r="C3" s="14" t="s">
        <v>43</v>
      </c>
      <c r="D3" s="14" t="s">
        <v>1</v>
      </c>
      <c r="E3" s="15">
        <v>551</v>
      </c>
      <c r="F3" s="15">
        <v>1396</v>
      </c>
      <c r="G3" s="66">
        <v>1947</v>
      </c>
      <c r="H3" s="17">
        <v>60</v>
      </c>
      <c r="I3" s="13">
        <v>19</v>
      </c>
      <c r="J3" s="13">
        <v>12</v>
      </c>
      <c r="K3" s="49">
        <v>20</v>
      </c>
      <c r="M3">
        <v>2</v>
      </c>
    </row>
    <row r="4" spans="1:13" ht="12.75">
      <c r="A4" s="13">
        <v>2</v>
      </c>
      <c r="B4" s="13">
        <v>20</v>
      </c>
      <c r="C4" s="14" t="s">
        <v>53</v>
      </c>
      <c r="D4" s="14" t="s">
        <v>35</v>
      </c>
      <c r="E4" s="15">
        <v>634</v>
      </c>
      <c r="F4" s="15">
        <v>1388</v>
      </c>
      <c r="G4" s="66">
        <v>2022</v>
      </c>
      <c r="H4" s="17">
        <v>75</v>
      </c>
      <c r="I4" s="13">
        <v>13</v>
      </c>
      <c r="J4" s="13">
        <v>0</v>
      </c>
      <c r="K4" s="49">
        <v>6</v>
      </c>
      <c r="M4">
        <v>3</v>
      </c>
    </row>
    <row r="5" spans="1:13" ht="12.75">
      <c r="A5" s="13">
        <v>1</v>
      </c>
      <c r="B5" s="13">
        <v>20</v>
      </c>
      <c r="C5" s="14" t="s">
        <v>30</v>
      </c>
      <c r="D5" s="14" t="s">
        <v>31</v>
      </c>
      <c r="E5" s="15">
        <v>862</v>
      </c>
      <c r="F5" s="15">
        <v>1373</v>
      </c>
      <c r="G5" s="66">
        <v>2235</v>
      </c>
      <c r="H5" s="17">
        <v>85</v>
      </c>
      <c r="I5" s="13">
        <v>16</v>
      </c>
      <c r="J5" s="13">
        <v>0</v>
      </c>
      <c r="K5" s="49">
        <v>22</v>
      </c>
      <c r="M5">
        <v>4</v>
      </c>
    </row>
    <row r="6" spans="1:13" ht="12.75">
      <c r="A6" s="13">
        <v>4</v>
      </c>
      <c r="B6" s="13">
        <v>20</v>
      </c>
      <c r="C6" s="14" t="s">
        <v>53</v>
      </c>
      <c r="D6" s="14" t="s">
        <v>35</v>
      </c>
      <c r="E6" s="15">
        <v>486</v>
      </c>
      <c r="F6" s="15">
        <v>1362</v>
      </c>
      <c r="G6" s="66">
        <v>1848</v>
      </c>
      <c r="H6" s="17">
        <v>60</v>
      </c>
      <c r="I6" s="13">
        <v>14</v>
      </c>
      <c r="J6" s="13">
        <v>4</v>
      </c>
      <c r="K6" s="49">
        <v>7</v>
      </c>
      <c r="M6">
        <v>5</v>
      </c>
    </row>
    <row r="7" spans="1:13" ht="12.75">
      <c r="A7" s="13">
        <v>1</v>
      </c>
      <c r="B7" s="13">
        <v>20</v>
      </c>
      <c r="C7" s="14" t="s">
        <v>43</v>
      </c>
      <c r="D7" s="14" t="s">
        <v>1</v>
      </c>
      <c r="E7" s="15">
        <v>855</v>
      </c>
      <c r="F7" s="15">
        <v>1360</v>
      </c>
      <c r="G7" s="66">
        <v>2215</v>
      </c>
      <c r="H7" s="17">
        <v>85</v>
      </c>
      <c r="I7" s="13">
        <v>16</v>
      </c>
      <c r="J7" s="13">
        <v>0</v>
      </c>
      <c r="K7" s="49">
        <v>30</v>
      </c>
      <c r="M7">
        <v>6</v>
      </c>
    </row>
    <row r="8" spans="1:13" ht="12.75">
      <c r="A8" s="20">
        <v>1</v>
      </c>
      <c r="B8" s="20">
        <v>20</v>
      </c>
      <c r="C8" s="21" t="s">
        <v>53</v>
      </c>
      <c r="D8" s="21" t="s">
        <v>35</v>
      </c>
      <c r="E8" s="22">
        <v>694</v>
      </c>
      <c r="F8" s="22">
        <v>1330</v>
      </c>
      <c r="G8" s="71">
        <v>2024</v>
      </c>
      <c r="H8" s="20">
        <v>80</v>
      </c>
      <c r="I8" s="20">
        <v>13</v>
      </c>
      <c r="J8" s="20">
        <v>4</v>
      </c>
      <c r="K8" s="55">
        <v>5</v>
      </c>
      <c r="M8">
        <v>7</v>
      </c>
    </row>
    <row r="9" spans="1:13" ht="12.75">
      <c r="A9" s="13">
        <v>1</v>
      </c>
      <c r="B9" s="13">
        <v>20</v>
      </c>
      <c r="C9" s="14" t="s">
        <v>0</v>
      </c>
      <c r="D9" s="14" t="s">
        <v>1</v>
      </c>
      <c r="E9" s="15">
        <v>1125</v>
      </c>
      <c r="F9" s="15">
        <v>1328</v>
      </c>
      <c r="G9" s="66">
        <v>2453</v>
      </c>
      <c r="H9" s="17">
        <v>85</v>
      </c>
      <c r="I9" s="13">
        <v>15</v>
      </c>
      <c r="J9" s="13">
        <v>2</v>
      </c>
      <c r="K9" s="49">
        <v>9</v>
      </c>
      <c r="M9">
        <v>8</v>
      </c>
    </row>
    <row r="10" spans="1:13" ht="12.75">
      <c r="A10" s="13">
        <v>1</v>
      </c>
      <c r="B10" s="13">
        <v>20</v>
      </c>
      <c r="C10" s="14" t="s">
        <v>59</v>
      </c>
      <c r="D10" s="14" t="s">
        <v>1</v>
      </c>
      <c r="E10" s="15">
        <v>844</v>
      </c>
      <c r="F10" s="15">
        <v>1326</v>
      </c>
      <c r="G10" s="66">
        <v>2170</v>
      </c>
      <c r="H10" s="17">
        <v>90</v>
      </c>
      <c r="I10" s="13">
        <v>17</v>
      </c>
      <c r="J10" s="13">
        <v>2</v>
      </c>
      <c r="K10" s="49">
        <v>27</v>
      </c>
      <c r="M10">
        <v>9</v>
      </c>
    </row>
    <row r="11" spans="1:13" ht="12.75">
      <c r="A11" s="13">
        <v>4</v>
      </c>
      <c r="B11" s="13">
        <v>20</v>
      </c>
      <c r="C11" s="14" t="s">
        <v>39</v>
      </c>
      <c r="D11" s="14" t="s">
        <v>1</v>
      </c>
      <c r="E11" s="15">
        <v>542</v>
      </c>
      <c r="F11" s="15">
        <v>1319</v>
      </c>
      <c r="G11" s="66">
        <v>1861</v>
      </c>
      <c r="H11" s="17">
        <v>60</v>
      </c>
      <c r="I11" s="13">
        <v>15</v>
      </c>
      <c r="J11" s="13">
        <v>2</v>
      </c>
      <c r="K11" s="49">
        <v>24</v>
      </c>
      <c r="M11">
        <v>10</v>
      </c>
    </row>
    <row r="12" spans="1:13" ht="12.75">
      <c r="A12" s="13">
        <v>1</v>
      </c>
      <c r="B12" s="13">
        <v>20</v>
      </c>
      <c r="C12" s="14" t="s">
        <v>0</v>
      </c>
      <c r="D12" s="14" t="s">
        <v>1</v>
      </c>
      <c r="E12" s="15">
        <v>978</v>
      </c>
      <c r="F12" s="15">
        <v>1316</v>
      </c>
      <c r="G12" s="66">
        <v>2294</v>
      </c>
      <c r="H12" s="17">
        <v>80</v>
      </c>
      <c r="I12" s="13">
        <v>19</v>
      </c>
      <c r="J12" s="13">
        <v>4</v>
      </c>
      <c r="K12" s="49">
        <v>3</v>
      </c>
      <c r="M12">
        <v>11</v>
      </c>
    </row>
    <row r="13" spans="1:13" ht="12.75">
      <c r="A13" s="13">
        <v>7</v>
      </c>
      <c r="B13" s="13">
        <v>20</v>
      </c>
      <c r="C13" s="14" t="s">
        <v>51</v>
      </c>
      <c r="D13" s="14" t="s">
        <v>1</v>
      </c>
      <c r="E13" s="15">
        <v>390</v>
      </c>
      <c r="F13" s="15">
        <v>1294</v>
      </c>
      <c r="G13" s="66">
        <v>1684</v>
      </c>
      <c r="H13" s="17">
        <v>35</v>
      </c>
      <c r="I13" s="13">
        <v>10</v>
      </c>
      <c r="J13" s="13">
        <v>6</v>
      </c>
      <c r="K13" s="49">
        <v>9</v>
      </c>
      <c r="M13">
        <v>12</v>
      </c>
    </row>
    <row r="14" spans="1:13" ht="12.75">
      <c r="A14" s="13">
        <v>9</v>
      </c>
      <c r="B14" s="13">
        <v>20</v>
      </c>
      <c r="C14" s="14" t="s">
        <v>44</v>
      </c>
      <c r="D14" s="14" t="s">
        <v>1</v>
      </c>
      <c r="E14" s="15">
        <v>306</v>
      </c>
      <c r="F14" s="15">
        <v>1291</v>
      </c>
      <c r="G14" s="66">
        <v>1597</v>
      </c>
      <c r="H14" s="17">
        <v>0</v>
      </c>
      <c r="I14" s="13">
        <v>14</v>
      </c>
      <c r="J14" s="13">
        <v>2</v>
      </c>
      <c r="K14" s="49">
        <v>8</v>
      </c>
      <c r="M14">
        <v>13</v>
      </c>
    </row>
    <row r="15" spans="1:13" ht="12.75">
      <c r="A15" s="13">
        <v>1</v>
      </c>
      <c r="B15" s="13">
        <v>20</v>
      </c>
      <c r="C15" s="14" t="s">
        <v>70</v>
      </c>
      <c r="D15" s="14" t="s">
        <v>71</v>
      </c>
      <c r="E15" s="15">
        <v>966</v>
      </c>
      <c r="F15" s="15">
        <v>1290</v>
      </c>
      <c r="G15" s="52">
        <f>SUM(E15:F15)</f>
        <v>2256</v>
      </c>
      <c r="H15" s="17">
        <v>85</v>
      </c>
      <c r="I15" s="13">
        <v>16</v>
      </c>
      <c r="J15" s="13">
        <v>0</v>
      </c>
      <c r="K15" s="49">
        <v>29</v>
      </c>
      <c r="M15">
        <v>14</v>
      </c>
    </row>
    <row r="16" spans="1:13" ht="12.75">
      <c r="A16" s="13">
        <v>12</v>
      </c>
      <c r="B16" s="13">
        <v>20</v>
      </c>
      <c r="C16" s="14" t="s">
        <v>47</v>
      </c>
      <c r="D16" s="14" t="s">
        <v>1</v>
      </c>
      <c r="E16" s="15">
        <v>294</v>
      </c>
      <c r="F16" s="15">
        <v>1266</v>
      </c>
      <c r="G16" s="66">
        <v>1560</v>
      </c>
      <c r="H16" s="17">
        <v>0</v>
      </c>
      <c r="I16" s="13">
        <v>11</v>
      </c>
      <c r="J16" s="13">
        <v>2</v>
      </c>
      <c r="K16" s="49">
        <v>27</v>
      </c>
      <c r="M16">
        <v>15</v>
      </c>
    </row>
    <row r="17" spans="1:13" ht="12.75">
      <c r="A17" s="13">
        <v>4</v>
      </c>
      <c r="B17" s="13">
        <v>20</v>
      </c>
      <c r="C17" s="14" t="s">
        <v>53</v>
      </c>
      <c r="D17" s="14" t="s">
        <v>35</v>
      </c>
      <c r="E17" s="15">
        <v>746</v>
      </c>
      <c r="F17" s="15">
        <v>1264</v>
      </c>
      <c r="G17" s="66">
        <v>2010</v>
      </c>
      <c r="H17" s="17">
        <v>60</v>
      </c>
      <c r="I17" s="13">
        <v>14</v>
      </c>
      <c r="J17" s="13">
        <v>6</v>
      </c>
      <c r="K17" s="49">
        <v>2</v>
      </c>
      <c r="M17">
        <v>16</v>
      </c>
    </row>
    <row r="18" spans="1:13" ht="12.75">
      <c r="A18" s="13">
        <v>3</v>
      </c>
      <c r="B18" s="13">
        <v>20</v>
      </c>
      <c r="C18" s="14" t="s">
        <v>59</v>
      </c>
      <c r="D18" s="14" t="s">
        <v>1</v>
      </c>
      <c r="E18" s="15">
        <v>841</v>
      </c>
      <c r="F18" s="15">
        <v>1261</v>
      </c>
      <c r="G18" s="52">
        <f>SUM(E18:F18)</f>
        <v>2102</v>
      </c>
      <c r="H18" s="17">
        <v>70</v>
      </c>
      <c r="I18" s="13">
        <v>11</v>
      </c>
      <c r="J18" s="13">
        <v>4</v>
      </c>
      <c r="K18" s="49">
        <v>29</v>
      </c>
      <c r="M18">
        <v>17</v>
      </c>
    </row>
    <row r="19" spans="1:13" ht="12.75">
      <c r="A19" s="13">
        <v>12</v>
      </c>
      <c r="B19" s="13">
        <v>20</v>
      </c>
      <c r="C19" s="14" t="s">
        <v>34</v>
      </c>
      <c r="D19" s="14" t="s">
        <v>35</v>
      </c>
      <c r="E19" s="15">
        <v>232</v>
      </c>
      <c r="F19" s="15">
        <v>1259</v>
      </c>
      <c r="G19" s="66">
        <v>1491</v>
      </c>
      <c r="H19" s="17">
        <v>0</v>
      </c>
      <c r="I19" s="13">
        <v>13</v>
      </c>
      <c r="J19" s="13">
        <v>12</v>
      </c>
      <c r="K19" s="49">
        <v>16</v>
      </c>
      <c r="M19">
        <v>18</v>
      </c>
    </row>
    <row r="20" spans="1:13" ht="12.75">
      <c r="A20" s="13">
        <v>10</v>
      </c>
      <c r="B20" s="13">
        <v>20</v>
      </c>
      <c r="C20" s="14" t="s">
        <v>30</v>
      </c>
      <c r="D20" s="14" t="s">
        <v>31</v>
      </c>
      <c r="E20" s="15">
        <v>217</v>
      </c>
      <c r="F20" s="15">
        <v>1258</v>
      </c>
      <c r="G20" s="66">
        <v>1475</v>
      </c>
      <c r="H20" s="17">
        <v>0</v>
      </c>
      <c r="I20" s="18">
        <v>16</v>
      </c>
      <c r="J20" s="18">
        <v>12</v>
      </c>
      <c r="K20" s="49">
        <v>11</v>
      </c>
      <c r="M20">
        <v>19</v>
      </c>
    </row>
    <row r="21" spans="1:13" ht="12.75">
      <c r="A21" s="13">
        <v>2</v>
      </c>
      <c r="B21" s="13">
        <v>20</v>
      </c>
      <c r="C21" s="14" t="s">
        <v>36</v>
      </c>
      <c r="D21" s="14" t="s">
        <v>1</v>
      </c>
      <c r="E21" s="15">
        <v>837</v>
      </c>
      <c r="F21" s="15">
        <v>1247</v>
      </c>
      <c r="G21" s="66">
        <v>2084</v>
      </c>
      <c r="H21" s="17">
        <v>75</v>
      </c>
      <c r="I21" s="13">
        <v>16</v>
      </c>
      <c r="J21" s="13">
        <v>0</v>
      </c>
      <c r="K21" s="49">
        <v>12</v>
      </c>
      <c r="M21">
        <v>20</v>
      </c>
    </row>
    <row r="22" spans="1:13" ht="12.75">
      <c r="A22" s="13">
        <v>1</v>
      </c>
      <c r="B22" s="13">
        <v>20</v>
      </c>
      <c r="C22" s="14" t="s">
        <v>0</v>
      </c>
      <c r="D22" s="14" t="s">
        <v>1</v>
      </c>
      <c r="E22" s="15">
        <v>959</v>
      </c>
      <c r="F22" s="15">
        <v>1240</v>
      </c>
      <c r="G22" s="66">
        <v>2199</v>
      </c>
      <c r="H22" s="17">
        <v>85</v>
      </c>
      <c r="I22" s="13">
        <v>10</v>
      </c>
      <c r="J22" s="13">
        <v>2</v>
      </c>
      <c r="K22" s="49">
        <v>11</v>
      </c>
      <c r="M22">
        <v>21</v>
      </c>
    </row>
    <row r="23" spans="1:13" ht="12.75">
      <c r="A23" s="13">
        <v>2</v>
      </c>
      <c r="B23" s="13">
        <v>20</v>
      </c>
      <c r="C23" s="14" t="s">
        <v>34</v>
      </c>
      <c r="D23" s="14" t="s">
        <v>35</v>
      </c>
      <c r="E23" s="15">
        <v>867</v>
      </c>
      <c r="F23" s="15">
        <v>1235</v>
      </c>
      <c r="G23" s="66">
        <v>2102</v>
      </c>
      <c r="H23" s="17">
        <v>75</v>
      </c>
      <c r="I23" s="13">
        <v>10</v>
      </c>
      <c r="J23" s="13">
        <v>0</v>
      </c>
      <c r="K23" s="49">
        <v>24</v>
      </c>
      <c r="M23">
        <v>22</v>
      </c>
    </row>
    <row r="24" spans="1:13" ht="12.75">
      <c r="A24" s="13">
        <v>2</v>
      </c>
      <c r="B24" s="13">
        <v>20</v>
      </c>
      <c r="C24" s="14" t="s">
        <v>52</v>
      </c>
      <c r="D24" s="14" t="s">
        <v>35</v>
      </c>
      <c r="E24" s="15">
        <v>807</v>
      </c>
      <c r="F24" s="15">
        <v>1231</v>
      </c>
      <c r="G24" s="66">
        <v>2038</v>
      </c>
      <c r="H24" s="17">
        <v>80</v>
      </c>
      <c r="I24" s="13">
        <v>12</v>
      </c>
      <c r="J24" s="13">
        <v>2</v>
      </c>
      <c r="K24" s="49">
        <v>20</v>
      </c>
      <c r="M24">
        <v>23</v>
      </c>
    </row>
    <row r="25" spans="1:13" ht="12.75">
      <c r="A25" s="13">
        <v>1</v>
      </c>
      <c r="B25" s="13">
        <v>20</v>
      </c>
      <c r="C25" s="14" t="s">
        <v>0</v>
      </c>
      <c r="D25" s="14" t="s">
        <v>1</v>
      </c>
      <c r="E25" s="15">
        <v>1032</v>
      </c>
      <c r="F25" s="15">
        <v>1222</v>
      </c>
      <c r="G25" s="66">
        <v>2254</v>
      </c>
      <c r="H25" s="17">
        <v>80</v>
      </c>
      <c r="I25" s="13">
        <v>9</v>
      </c>
      <c r="J25" s="13">
        <v>0</v>
      </c>
      <c r="K25" s="49">
        <v>16</v>
      </c>
      <c r="M25">
        <v>24</v>
      </c>
    </row>
    <row r="26" spans="1:13" ht="12.75">
      <c r="A26" s="13">
        <v>2</v>
      </c>
      <c r="B26" s="13">
        <v>20</v>
      </c>
      <c r="C26" s="14" t="s">
        <v>36</v>
      </c>
      <c r="D26" s="14" t="s">
        <v>1</v>
      </c>
      <c r="E26" s="15">
        <v>832</v>
      </c>
      <c r="F26" s="15">
        <v>1219</v>
      </c>
      <c r="G26" s="66">
        <v>2051</v>
      </c>
      <c r="H26" s="17">
        <v>75</v>
      </c>
      <c r="I26" s="13">
        <v>17</v>
      </c>
      <c r="J26" s="13">
        <v>2</v>
      </c>
      <c r="K26" s="49">
        <v>21</v>
      </c>
      <c r="M26">
        <v>25</v>
      </c>
    </row>
    <row r="27" spans="1:13" ht="12.75">
      <c r="A27" s="13">
        <v>2</v>
      </c>
      <c r="B27" s="13">
        <v>20</v>
      </c>
      <c r="C27" s="14" t="s">
        <v>36</v>
      </c>
      <c r="D27" s="14" t="s">
        <v>1</v>
      </c>
      <c r="E27" s="15">
        <v>807</v>
      </c>
      <c r="F27" s="15">
        <v>1216</v>
      </c>
      <c r="G27" s="66">
        <v>2023</v>
      </c>
      <c r="H27" s="17">
        <v>75</v>
      </c>
      <c r="I27" s="13">
        <v>0</v>
      </c>
      <c r="J27" s="13">
        <v>8</v>
      </c>
      <c r="K27" s="49">
        <v>11</v>
      </c>
      <c r="M27">
        <v>26</v>
      </c>
    </row>
    <row r="28" spans="1:13" ht="12.75">
      <c r="A28" s="13">
        <v>7</v>
      </c>
      <c r="B28" s="13">
        <v>20</v>
      </c>
      <c r="C28" s="14" t="s">
        <v>30</v>
      </c>
      <c r="D28" s="14" t="s">
        <v>31</v>
      </c>
      <c r="E28" s="15">
        <v>450</v>
      </c>
      <c r="F28" s="15">
        <v>1216</v>
      </c>
      <c r="G28" s="66">
        <v>1666</v>
      </c>
      <c r="H28" s="17">
        <v>53</v>
      </c>
      <c r="I28" s="13">
        <v>18</v>
      </c>
      <c r="J28" s="13">
        <v>8</v>
      </c>
      <c r="K28" s="49">
        <v>25</v>
      </c>
      <c r="M28">
        <v>27</v>
      </c>
    </row>
    <row r="29" spans="1:13" ht="12.75">
      <c r="A29" s="13">
        <v>2</v>
      </c>
      <c r="B29" s="13">
        <v>20</v>
      </c>
      <c r="C29" s="14" t="s">
        <v>30</v>
      </c>
      <c r="D29" s="14" t="s">
        <v>31</v>
      </c>
      <c r="E29" s="15">
        <v>871</v>
      </c>
      <c r="F29" s="15">
        <v>1208</v>
      </c>
      <c r="G29" s="66">
        <v>2079</v>
      </c>
      <c r="H29" s="17">
        <v>75</v>
      </c>
      <c r="I29" s="13">
        <v>14</v>
      </c>
      <c r="J29" s="13">
        <v>4</v>
      </c>
      <c r="K29" s="49">
        <v>13</v>
      </c>
      <c r="M29">
        <v>28</v>
      </c>
    </row>
    <row r="30" spans="1:13" ht="12.75">
      <c r="A30" s="13">
        <v>5</v>
      </c>
      <c r="B30" s="13">
        <v>20</v>
      </c>
      <c r="C30" s="14" t="s">
        <v>37</v>
      </c>
      <c r="D30" s="14" t="s">
        <v>31</v>
      </c>
      <c r="E30" s="15">
        <v>467</v>
      </c>
      <c r="F30" s="15">
        <v>1207</v>
      </c>
      <c r="G30" s="66">
        <v>1674</v>
      </c>
      <c r="H30" s="17">
        <v>60</v>
      </c>
      <c r="I30" s="13">
        <v>17</v>
      </c>
      <c r="J30" s="13">
        <v>4</v>
      </c>
      <c r="K30" s="49">
        <v>10</v>
      </c>
      <c r="M30">
        <v>29</v>
      </c>
    </row>
    <row r="31" spans="1:13" ht="12.75">
      <c r="A31" s="13">
        <v>3</v>
      </c>
      <c r="B31" s="13">
        <v>20</v>
      </c>
      <c r="C31" s="14" t="s">
        <v>53</v>
      </c>
      <c r="D31" s="14" t="s">
        <v>1</v>
      </c>
      <c r="E31" s="15">
        <v>786</v>
      </c>
      <c r="F31" s="15">
        <v>1206</v>
      </c>
      <c r="G31" s="66">
        <v>1992</v>
      </c>
      <c r="H31" s="17">
        <v>70</v>
      </c>
      <c r="I31" s="13">
        <v>12</v>
      </c>
      <c r="J31" s="13">
        <v>8</v>
      </c>
      <c r="K31" s="49">
        <v>25</v>
      </c>
      <c r="M31">
        <v>30</v>
      </c>
    </row>
    <row r="32" spans="1:13" ht="12.75">
      <c r="A32" s="13">
        <v>10</v>
      </c>
      <c r="B32" s="13">
        <v>20</v>
      </c>
      <c r="C32" s="14" t="s">
        <v>38</v>
      </c>
      <c r="D32" s="14" t="s">
        <v>1</v>
      </c>
      <c r="E32" s="15">
        <v>299</v>
      </c>
      <c r="F32" s="15">
        <v>1204</v>
      </c>
      <c r="G32" s="66">
        <v>1503</v>
      </c>
      <c r="H32" s="17">
        <v>0</v>
      </c>
      <c r="I32" s="18">
        <v>9</v>
      </c>
      <c r="J32" s="18">
        <v>4</v>
      </c>
      <c r="K32" s="49">
        <v>13</v>
      </c>
      <c r="M32">
        <v>31</v>
      </c>
    </row>
    <row r="33" spans="1:13" ht="12.75">
      <c r="A33" s="13">
        <v>6</v>
      </c>
      <c r="B33" s="13">
        <v>20</v>
      </c>
      <c r="C33" s="14" t="s">
        <v>72</v>
      </c>
      <c r="D33" s="14" t="s">
        <v>1</v>
      </c>
      <c r="E33" s="15">
        <v>510</v>
      </c>
      <c r="F33" s="15">
        <v>1202</v>
      </c>
      <c r="G33" s="52">
        <f>SUM(E33:F33)</f>
        <v>1712</v>
      </c>
      <c r="H33" s="17">
        <v>55</v>
      </c>
      <c r="I33" s="13">
        <v>0</v>
      </c>
      <c r="J33" s="13">
        <v>6</v>
      </c>
      <c r="K33" s="49">
        <v>29</v>
      </c>
      <c r="M33">
        <v>32</v>
      </c>
    </row>
    <row r="34" spans="1:13" ht="12.75">
      <c r="A34" s="13">
        <v>6</v>
      </c>
      <c r="B34" s="13">
        <v>20</v>
      </c>
      <c r="C34" s="14" t="s">
        <v>53</v>
      </c>
      <c r="D34" s="14" t="s">
        <v>1</v>
      </c>
      <c r="E34" s="15">
        <v>445</v>
      </c>
      <c r="F34" s="15">
        <v>1195</v>
      </c>
      <c r="G34" s="66">
        <v>1640</v>
      </c>
      <c r="H34" s="17">
        <v>53</v>
      </c>
      <c r="I34" s="13">
        <v>17</v>
      </c>
      <c r="J34" s="13">
        <v>2</v>
      </c>
      <c r="K34" s="49">
        <v>23</v>
      </c>
      <c r="M34">
        <v>33</v>
      </c>
    </row>
    <row r="35" spans="1:13" ht="12.75">
      <c r="A35" s="13">
        <v>1</v>
      </c>
      <c r="B35" s="13">
        <v>20</v>
      </c>
      <c r="C35" s="14" t="s">
        <v>73</v>
      </c>
      <c r="D35" s="14" t="s">
        <v>71</v>
      </c>
      <c r="E35" s="15">
        <v>898</v>
      </c>
      <c r="F35" s="15">
        <v>1193</v>
      </c>
      <c r="G35" s="66">
        <v>2091</v>
      </c>
      <c r="H35" s="17">
        <v>85</v>
      </c>
      <c r="I35" s="13">
        <v>0</v>
      </c>
      <c r="J35" s="13">
        <v>2</v>
      </c>
      <c r="K35" s="49">
        <v>20</v>
      </c>
      <c r="M35">
        <v>34</v>
      </c>
    </row>
    <row r="36" spans="1:13" ht="12.75">
      <c r="A36" s="13">
        <v>3</v>
      </c>
      <c r="B36" s="13">
        <v>20</v>
      </c>
      <c r="C36" s="14" t="s">
        <v>51</v>
      </c>
      <c r="D36" s="14" t="s">
        <v>1</v>
      </c>
      <c r="E36" s="15">
        <v>802</v>
      </c>
      <c r="F36" s="15">
        <v>1193</v>
      </c>
      <c r="G36" s="66">
        <v>1995</v>
      </c>
      <c r="H36" s="17">
        <v>75</v>
      </c>
      <c r="I36" s="13">
        <v>0</v>
      </c>
      <c r="J36" s="13">
        <v>2</v>
      </c>
      <c r="K36" s="49">
        <v>20</v>
      </c>
      <c r="M36">
        <v>35</v>
      </c>
    </row>
    <row r="37" spans="1:13" ht="12.75">
      <c r="A37" s="13">
        <v>11</v>
      </c>
      <c r="B37" s="13">
        <v>20</v>
      </c>
      <c r="C37" s="14" t="s">
        <v>37</v>
      </c>
      <c r="D37" s="14" t="s">
        <v>31</v>
      </c>
      <c r="E37" s="15">
        <v>94</v>
      </c>
      <c r="F37" s="15">
        <v>1190</v>
      </c>
      <c r="G37" s="66">
        <v>1284</v>
      </c>
      <c r="H37" s="17">
        <v>0</v>
      </c>
      <c r="I37" s="13">
        <v>8</v>
      </c>
      <c r="J37" s="13">
        <v>12</v>
      </c>
      <c r="K37" s="49">
        <v>3</v>
      </c>
      <c r="M37">
        <v>36</v>
      </c>
    </row>
    <row r="38" spans="1:13" ht="12.75">
      <c r="A38" s="13">
        <v>1</v>
      </c>
      <c r="B38" s="13">
        <v>20</v>
      </c>
      <c r="C38" s="14" t="s">
        <v>59</v>
      </c>
      <c r="D38" s="14" t="s">
        <v>1</v>
      </c>
      <c r="E38" s="15">
        <v>1339</v>
      </c>
      <c r="F38" s="15">
        <v>1188</v>
      </c>
      <c r="G38" s="66">
        <v>2527</v>
      </c>
      <c r="H38" s="17">
        <v>85</v>
      </c>
      <c r="I38" s="13">
        <v>30</v>
      </c>
      <c r="J38" s="13">
        <v>6</v>
      </c>
      <c r="K38" s="49">
        <v>14</v>
      </c>
      <c r="M38">
        <v>37</v>
      </c>
    </row>
    <row r="39" spans="1:13" ht="12.75">
      <c r="A39" s="13">
        <v>4</v>
      </c>
      <c r="B39" s="13">
        <v>20</v>
      </c>
      <c r="C39" s="14" t="s">
        <v>70</v>
      </c>
      <c r="D39" s="14" t="s">
        <v>1</v>
      </c>
      <c r="E39" s="15">
        <v>766</v>
      </c>
      <c r="F39" s="15">
        <v>1184</v>
      </c>
      <c r="G39" s="66">
        <v>1950</v>
      </c>
      <c r="H39" s="17">
        <v>60</v>
      </c>
      <c r="I39" s="13">
        <v>12</v>
      </c>
      <c r="J39" s="13">
        <v>8</v>
      </c>
      <c r="K39" s="49">
        <v>21</v>
      </c>
      <c r="M39">
        <v>38</v>
      </c>
    </row>
    <row r="40" spans="1:13" ht="12.75">
      <c r="A40" s="13">
        <v>1</v>
      </c>
      <c r="B40" s="13">
        <v>20</v>
      </c>
      <c r="C40" s="14" t="s">
        <v>34</v>
      </c>
      <c r="D40" s="14" t="s">
        <v>35</v>
      </c>
      <c r="E40" s="15">
        <v>1397</v>
      </c>
      <c r="F40" s="15">
        <v>1178</v>
      </c>
      <c r="G40" s="66">
        <v>2575</v>
      </c>
      <c r="H40" s="17">
        <v>85</v>
      </c>
      <c r="I40" s="13">
        <v>17</v>
      </c>
      <c r="J40" s="13">
        <v>6</v>
      </c>
      <c r="K40" s="49">
        <v>21</v>
      </c>
      <c r="M40">
        <v>39</v>
      </c>
    </row>
    <row r="41" spans="1:13" ht="12.75">
      <c r="A41" s="13">
        <v>16</v>
      </c>
      <c r="B41" s="13">
        <v>20</v>
      </c>
      <c r="C41" s="14" t="s">
        <v>59</v>
      </c>
      <c r="D41" s="14" t="s">
        <v>1</v>
      </c>
      <c r="E41" s="15">
        <v>169</v>
      </c>
      <c r="F41" s="15">
        <v>1175</v>
      </c>
      <c r="G41" s="66">
        <v>1344</v>
      </c>
      <c r="H41" s="17">
        <v>0</v>
      </c>
      <c r="I41" s="13">
        <v>0</v>
      </c>
      <c r="J41" s="13">
        <v>18</v>
      </c>
      <c r="K41" s="49">
        <v>9</v>
      </c>
      <c r="M41">
        <v>40</v>
      </c>
    </row>
    <row r="42" spans="1:13" ht="12.75">
      <c r="A42" s="13">
        <v>2</v>
      </c>
      <c r="B42" s="13">
        <v>20</v>
      </c>
      <c r="C42" s="14" t="s">
        <v>36</v>
      </c>
      <c r="D42" s="14" t="s">
        <v>1</v>
      </c>
      <c r="E42" s="15">
        <v>680</v>
      </c>
      <c r="F42" s="15">
        <v>1174</v>
      </c>
      <c r="G42" s="66">
        <v>1854</v>
      </c>
      <c r="H42" s="17">
        <v>70</v>
      </c>
      <c r="I42" s="13">
        <v>0</v>
      </c>
      <c r="J42" s="13">
        <v>4</v>
      </c>
      <c r="K42" s="49">
        <v>3</v>
      </c>
      <c r="M42">
        <v>41</v>
      </c>
    </row>
    <row r="43" spans="1:13" ht="12.75">
      <c r="A43" s="13">
        <v>8</v>
      </c>
      <c r="B43" s="13">
        <v>20</v>
      </c>
      <c r="C43" s="14" t="s">
        <v>73</v>
      </c>
      <c r="D43" s="14" t="s">
        <v>71</v>
      </c>
      <c r="E43" s="15">
        <v>593</v>
      </c>
      <c r="F43" s="15">
        <v>1170</v>
      </c>
      <c r="G43" s="66">
        <v>1763</v>
      </c>
      <c r="H43" s="17">
        <v>0</v>
      </c>
      <c r="I43" s="13">
        <v>0</v>
      </c>
      <c r="J43" s="13">
        <v>2</v>
      </c>
      <c r="K43" s="49">
        <v>27</v>
      </c>
      <c r="M43">
        <v>42</v>
      </c>
    </row>
    <row r="44" spans="1:13" ht="12.75">
      <c r="A44" s="13">
        <v>1</v>
      </c>
      <c r="B44" s="13">
        <v>20</v>
      </c>
      <c r="C44" s="14" t="s">
        <v>30</v>
      </c>
      <c r="D44" s="14" t="s">
        <v>31</v>
      </c>
      <c r="E44" s="15">
        <v>1243</v>
      </c>
      <c r="F44" s="15">
        <v>1167</v>
      </c>
      <c r="G44" s="66">
        <v>2410</v>
      </c>
      <c r="H44" s="17">
        <v>85</v>
      </c>
      <c r="I44" s="13">
        <v>16</v>
      </c>
      <c r="J44" s="13">
        <v>2</v>
      </c>
      <c r="K44" s="49">
        <v>26</v>
      </c>
      <c r="M44">
        <v>43</v>
      </c>
    </row>
    <row r="45" spans="1:13" ht="12.75">
      <c r="A45" s="13">
        <v>1</v>
      </c>
      <c r="B45" s="13">
        <v>20</v>
      </c>
      <c r="C45" s="14" t="s">
        <v>62</v>
      </c>
      <c r="D45" s="14" t="s">
        <v>61</v>
      </c>
      <c r="E45" s="15">
        <v>922</v>
      </c>
      <c r="F45" s="15">
        <v>1163</v>
      </c>
      <c r="G45" s="66">
        <v>2085</v>
      </c>
      <c r="H45" s="17">
        <v>85</v>
      </c>
      <c r="I45" s="13">
        <v>15</v>
      </c>
      <c r="J45" s="13">
        <v>2</v>
      </c>
      <c r="K45" s="49">
        <v>15</v>
      </c>
      <c r="M45">
        <v>44</v>
      </c>
    </row>
    <row r="46" spans="1:13" ht="12.75">
      <c r="A46" s="13">
        <v>4</v>
      </c>
      <c r="B46" s="13">
        <v>20</v>
      </c>
      <c r="C46" s="14" t="s">
        <v>37</v>
      </c>
      <c r="D46" s="14" t="s">
        <v>31</v>
      </c>
      <c r="E46" s="15">
        <v>547</v>
      </c>
      <c r="F46" s="15">
        <v>1150</v>
      </c>
      <c r="G46" s="66">
        <v>1697</v>
      </c>
      <c r="H46" s="17">
        <v>65</v>
      </c>
      <c r="I46" s="13">
        <v>14</v>
      </c>
      <c r="J46" s="13">
        <v>2</v>
      </c>
      <c r="K46" s="49">
        <v>4</v>
      </c>
      <c r="M46">
        <v>45</v>
      </c>
    </row>
    <row r="47" spans="1:13" ht="12.75">
      <c r="A47" s="13">
        <v>2</v>
      </c>
      <c r="B47" s="13">
        <v>20</v>
      </c>
      <c r="C47" s="14" t="s">
        <v>36</v>
      </c>
      <c r="D47" s="14" t="s">
        <v>1</v>
      </c>
      <c r="E47" s="15">
        <v>944</v>
      </c>
      <c r="F47" s="15">
        <v>1146</v>
      </c>
      <c r="G47" s="66">
        <f>E47+F47</f>
        <v>2090</v>
      </c>
      <c r="H47" s="17">
        <v>70</v>
      </c>
      <c r="I47" s="13">
        <v>8</v>
      </c>
      <c r="J47" s="13">
        <v>0</v>
      </c>
      <c r="K47" s="49">
        <v>1</v>
      </c>
      <c r="M47">
        <v>46</v>
      </c>
    </row>
    <row r="48" spans="1:13" ht="12.75">
      <c r="A48" s="13">
        <v>7</v>
      </c>
      <c r="B48" s="13">
        <v>20</v>
      </c>
      <c r="C48" s="14" t="s">
        <v>74</v>
      </c>
      <c r="D48" s="14" t="s">
        <v>75</v>
      </c>
      <c r="E48" s="15">
        <v>522</v>
      </c>
      <c r="F48" s="15">
        <v>1146</v>
      </c>
      <c r="G48" s="66">
        <v>1668</v>
      </c>
      <c r="H48" s="17">
        <v>47</v>
      </c>
      <c r="I48" s="13">
        <v>10</v>
      </c>
      <c r="J48" s="13">
        <v>8</v>
      </c>
      <c r="K48" s="49">
        <v>12</v>
      </c>
      <c r="M48">
        <v>47</v>
      </c>
    </row>
    <row r="49" spans="1:13" ht="12.75">
      <c r="A49" s="13">
        <v>10</v>
      </c>
      <c r="B49" s="13">
        <v>20</v>
      </c>
      <c r="C49" s="14" t="s">
        <v>47</v>
      </c>
      <c r="D49" s="14" t="s">
        <v>1</v>
      </c>
      <c r="E49" s="15">
        <v>412</v>
      </c>
      <c r="F49" s="15">
        <v>1144</v>
      </c>
      <c r="G49" s="66">
        <v>1556</v>
      </c>
      <c r="H49" s="17">
        <v>0</v>
      </c>
      <c r="I49" s="18">
        <v>0</v>
      </c>
      <c r="J49" s="18">
        <v>4</v>
      </c>
      <c r="K49" s="49">
        <v>24</v>
      </c>
      <c r="M49">
        <v>48</v>
      </c>
    </row>
    <row r="50" spans="1:13" ht="12.75">
      <c r="A50" s="13">
        <v>4</v>
      </c>
      <c r="B50" s="13">
        <v>20</v>
      </c>
      <c r="C50" s="14" t="s">
        <v>74</v>
      </c>
      <c r="D50" s="14" t="s">
        <v>75</v>
      </c>
      <c r="E50" s="15">
        <v>715</v>
      </c>
      <c r="F50" s="15">
        <v>1142</v>
      </c>
      <c r="G50" s="66">
        <v>1857</v>
      </c>
      <c r="H50" s="17">
        <v>60</v>
      </c>
      <c r="I50" s="13">
        <v>9</v>
      </c>
      <c r="J50" s="13">
        <v>6</v>
      </c>
      <c r="K50" s="49">
        <v>6</v>
      </c>
      <c r="M50">
        <v>49</v>
      </c>
    </row>
    <row r="51" spans="1:13" ht="12.75">
      <c r="A51" s="13">
        <v>3</v>
      </c>
      <c r="B51" s="13">
        <v>20</v>
      </c>
      <c r="C51" s="14" t="s">
        <v>34</v>
      </c>
      <c r="D51" s="14" t="s">
        <v>35</v>
      </c>
      <c r="E51" s="15">
        <v>735</v>
      </c>
      <c r="F51" s="15">
        <v>1137</v>
      </c>
      <c r="G51" s="66">
        <v>1872</v>
      </c>
      <c r="H51" s="17">
        <v>65</v>
      </c>
      <c r="I51" s="13">
        <v>0</v>
      </c>
      <c r="J51" s="13">
        <v>6</v>
      </c>
      <c r="K51" s="49">
        <v>6</v>
      </c>
      <c r="M51">
        <v>50</v>
      </c>
    </row>
    <row r="52" spans="1:13" ht="12.75">
      <c r="A52" s="13">
        <v>1</v>
      </c>
      <c r="B52" s="13">
        <v>20</v>
      </c>
      <c r="C52" s="14" t="s">
        <v>40</v>
      </c>
      <c r="D52" s="14" t="s">
        <v>1</v>
      </c>
      <c r="E52" s="15">
        <v>738</v>
      </c>
      <c r="F52" s="15">
        <v>1133</v>
      </c>
      <c r="G52" s="66">
        <v>1871</v>
      </c>
      <c r="H52" s="17">
        <v>85</v>
      </c>
      <c r="I52" s="13">
        <v>10</v>
      </c>
      <c r="J52" s="13">
        <v>2</v>
      </c>
      <c r="K52" s="49">
        <v>4</v>
      </c>
      <c r="M52">
        <v>51</v>
      </c>
    </row>
    <row r="53" spans="1:13" ht="12.75">
      <c r="A53" s="13">
        <v>3</v>
      </c>
      <c r="B53" s="13">
        <v>20</v>
      </c>
      <c r="C53" s="14" t="s">
        <v>76</v>
      </c>
      <c r="D53" s="14" t="s">
        <v>71</v>
      </c>
      <c r="E53" s="15">
        <v>727</v>
      </c>
      <c r="F53" s="15">
        <v>1132</v>
      </c>
      <c r="G53" s="66">
        <v>1859</v>
      </c>
      <c r="H53" s="17">
        <v>70</v>
      </c>
      <c r="I53" s="13">
        <v>11</v>
      </c>
      <c r="J53" s="13">
        <v>12</v>
      </c>
      <c r="K53" s="49">
        <v>22</v>
      </c>
      <c r="M53">
        <v>52</v>
      </c>
    </row>
    <row r="54" spans="1:13" ht="12.75">
      <c r="A54" s="13">
        <v>3</v>
      </c>
      <c r="B54" s="13">
        <v>20</v>
      </c>
      <c r="C54" s="14" t="s">
        <v>38</v>
      </c>
      <c r="D54" s="14" t="s">
        <v>1</v>
      </c>
      <c r="E54" s="15">
        <v>655</v>
      </c>
      <c r="F54" s="15">
        <v>1127</v>
      </c>
      <c r="G54" s="66">
        <v>1782</v>
      </c>
      <c r="H54" s="17">
        <v>75</v>
      </c>
      <c r="I54" s="13">
        <v>17</v>
      </c>
      <c r="J54" s="13">
        <v>10</v>
      </c>
      <c r="K54" s="49">
        <v>19</v>
      </c>
      <c r="M54">
        <v>53</v>
      </c>
    </row>
    <row r="55" spans="1:13" ht="12.75">
      <c r="A55" s="13">
        <v>1</v>
      </c>
      <c r="B55" s="13">
        <v>20</v>
      </c>
      <c r="C55" s="14" t="s">
        <v>34</v>
      </c>
      <c r="D55" s="14" t="s">
        <v>35</v>
      </c>
      <c r="E55" s="15">
        <v>1012</v>
      </c>
      <c r="F55" s="15">
        <v>1126</v>
      </c>
      <c r="G55" s="66">
        <v>2138</v>
      </c>
      <c r="H55" s="17">
        <v>85</v>
      </c>
      <c r="I55" s="13">
        <v>9</v>
      </c>
      <c r="J55" s="13">
        <v>6</v>
      </c>
      <c r="K55" s="49">
        <v>2</v>
      </c>
      <c r="M55">
        <v>54</v>
      </c>
    </row>
    <row r="56" spans="1:13" ht="12.75">
      <c r="A56" s="13">
        <v>11</v>
      </c>
      <c r="B56" s="13">
        <v>20</v>
      </c>
      <c r="C56" s="14" t="s">
        <v>74</v>
      </c>
      <c r="D56" s="14" t="s">
        <v>75</v>
      </c>
      <c r="E56" s="15">
        <v>332</v>
      </c>
      <c r="F56" s="15">
        <v>1117</v>
      </c>
      <c r="G56" s="66">
        <v>1449</v>
      </c>
      <c r="H56" s="17">
        <v>0</v>
      </c>
      <c r="I56" s="13">
        <v>0</v>
      </c>
      <c r="J56" s="13">
        <v>16</v>
      </c>
      <c r="K56" s="49">
        <v>11</v>
      </c>
      <c r="M56">
        <v>55</v>
      </c>
    </row>
    <row r="57" spans="1:13" ht="12.75">
      <c r="A57" s="13">
        <v>2</v>
      </c>
      <c r="B57" s="13">
        <v>20</v>
      </c>
      <c r="C57" s="14" t="s">
        <v>34</v>
      </c>
      <c r="D57" s="14" t="s">
        <v>35</v>
      </c>
      <c r="E57" s="15">
        <v>680</v>
      </c>
      <c r="F57" s="15">
        <v>1114</v>
      </c>
      <c r="G57" s="66">
        <v>1794</v>
      </c>
      <c r="H57" s="17">
        <v>80</v>
      </c>
      <c r="I57" s="13">
        <v>11</v>
      </c>
      <c r="J57" s="13">
        <v>4</v>
      </c>
      <c r="K57" s="49">
        <v>10</v>
      </c>
      <c r="M57">
        <v>56</v>
      </c>
    </row>
    <row r="58" spans="1:13" ht="12.75">
      <c r="A58" s="13">
        <v>1</v>
      </c>
      <c r="B58" s="13">
        <v>20</v>
      </c>
      <c r="C58" s="14" t="s">
        <v>30</v>
      </c>
      <c r="D58" s="14" t="s">
        <v>31</v>
      </c>
      <c r="E58" s="15">
        <v>1411</v>
      </c>
      <c r="F58" s="15">
        <v>1111</v>
      </c>
      <c r="G58" s="66">
        <v>2522</v>
      </c>
      <c r="H58" s="17">
        <v>85</v>
      </c>
      <c r="I58" s="13">
        <v>29</v>
      </c>
      <c r="J58" s="13">
        <v>0</v>
      </c>
      <c r="K58" s="49">
        <v>23</v>
      </c>
      <c r="M58">
        <v>57</v>
      </c>
    </row>
    <row r="59" spans="1:13" ht="12.75">
      <c r="A59" s="13">
        <v>1</v>
      </c>
      <c r="B59" s="13">
        <v>20</v>
      </c>
      <c r="C59" s="14" t="s">
        <v>59</v>
      </c>
      <c r="D59" s="14" t="s">
        <v>1</v>
      </c>
      <c r="E59" s="15">
        <v>1001</v>
      </c>
      <c r="F59" s="15">
        <v>1110</v>
      </c>
      <c r="G59" s="66">
        <v>2111</v>
      </c>
      <c r="H59" s="17">
        <v>85</v>
      </c>
      <c r="I59" s="13">
        <v>0</v>
      </c>
      <c r="J59" s="13">
        <v>2</v>
      </c>
      <c r="K59" s="49">
        <v>12</v>
      </c>
      <c r="M59">
        <v>58</v>
      </c>
    </row>
    <row r="60" spans="1:13" ht="12.75">
      <c r="A60" s="13">
        <v>4</v>
      </c>
      <c r="B60" s="13">
        <v>20</v>
      </c>
      <c r="C60" s="14" t="s">
        <v>40</v>
      </c>
      <c r="D60" s="14" t="s">
        <v>1</v>
      </c>
      <c r="E60" s="15">
        <v>546</v>
      </c>
      <c r="F60" s="15">
        <v>1110</v>
      </c>
      <c r="G60" s="66">
        <v>1656</v>
      </c>
      <c r="H60" s="17">
        <v>60</v>
      </c>
      <c r="I60" s="13">
        <v>13</v>
      </c>
      <c r="J60" s="13">
        <v>8</v>
      </c>
      <c r="K60" s="49">
        <v>17</v>
      </c>
      <c r="M60">
        <v>59</v>
      </c>
    </row>
    <row r="61" spans="1:13" ht="12.75">
      <c r="A61" s="13">
        <v>4</v>
      </c>
      <c r="B61" s="13">
        <v>20</v>
      </c>
      <c r="C61" s="14" t="s">
        <v>76</v>
      </c>
      <c r="D61" s="14" t="s">
        <v>1</v>
      </c>
      <c r="E61" s="15">
        <v>816</v>
      </c>
      <c r="F61" s="15">
        <v>1107</v>
      </c>
      <c r="G61" s="66">
        <v>1923</v>
      </c>
      <c r="H61" s="17">
        <v>60</v>
      </c>
      <c r="I61" s="13">
        <v>0</v>
      </c>
      <c r="J61" s="13">
        <v>2</v>
      </c>
      <c r="K61" s="49">
        <v>23</v>
      </c>
      <c r="M61">
        <v>60</v>
      </c>
    </row>
    <row r="62" spans="1:13" ht="12.75">
      <c r="A62" s="13">
        <v>8</v>
      </c>
      <c r="B62" s="13">
        <v>20</v>
      </c>
      <c r="C62" s="14" t="s">
        <v>57</v>
      </c>
      <c r="D62" s="14" t="s">
        <v>1</v>
      </c>
      <c r="E62" s="15">
        <v>566</v>
      </c>
      <c r="F62" s="15">
        <v>1103</v>
      </c>
      <c r="G62" s="66">
        <v>1669</v>
      </c>
      <c r="H62" s="17">
        <v>0</v>
      </c>
      <c r="I62" s="13">
        <v>10</v>
      </c>
      <c r="J62" s="13">
        <v>2</v>
      </c>
      <c r="K62" s="49">
        <v>8</v>
      </c>
      <c r="M62">
        <v>61</v>
      </c>
    </row>
    <row r="63" spans="1:13" ht="12.75">
      <c r="A63" s="13">
        <v>14</v>
      </c>
      <c r="B63" s="13">
        <v>20</v>
      </c>
      <c r="C63" s="14" t="s">
        <v>38</v>
      </c>
      <c r="D63" s="14" t="s">
        <v>1</v>
      </c>
      <c r="E63" s="15">
        <v>384</v>
      </c>
      <c r="F63" s="15">
        <v>1102</v>
      </c>
      <c r="G63" s="66">
        <v>1486</v>
      </c>
      <c r="H63" s="17">
        <v>0</v>
      </c>
      <c r="I63" s="13">
        <v>0</v>
      </c>
      <c r="J63" s="13">
        <v>12</v>
      </c>
      <c r="K63" s="49">
        <v>24</v>
      </c>
      <c r="M63">
        <v>62</v>
      </c>
    </row>
    <row r="64" spans="1:13" ht="12.75">
      <c r="A64" s="13">
        <v>14</v>
      </c>
      <c r="B64" s="13">
        <v>20</v>
      </c>
      <c r="C64" s="14" t="s">
        <v>56</v>
      </c>
      <c r="D64" s="14" t="s">
        <v>42</v>
      </c>
      <c r="E64" s="15">
        <v>107</v>
      </c>
      <c r="F64" s="15">
        <v>1099</v>
      </c>
      <c r="G64" s="66">
        <f>E64+F64</f>
        <v>1206</v>
      </c>
      <c r="H64" s="15">
        <v>0</v>
      </c>
      <c r="I64" s="18">
        <v>0</v>
      </c>
      <c r="J64" s="18">
        <v>10</v>
      </c>
      <c r="K64" s="49">
        <v>1</v>
      </c>
      <c r="M64">
        <v>63</v>
      </c>
    </row>
    <row r="65" spans="1:13" ht="12.75">
      <c r="A65" s="13">
        <v>12</v>
      </c>
      <c r="B65" s="13">
        <v>20</v>
      </c>
      <c r="C65" s="14" t="s">
        <v>52</v>
      </c>
      <c r="D65" s="14" t="s">
        <v>35</v>
      </c>
      <c r="E65" s="15">
        <v>385</v>
      </c>
      <c r="F65" s="15">
        <v>1098</v>
      </c>
      <c r="G65" s="66">
        <v>1483</v>
      </c>
      <c r="H65" s="17">
        <v>0</v>
      </c>
      <c r="I65" s="13">
        <v>0</v>
      </c>
      <c r="J65" s="13">
        <v>2</v>
      </c>
      <c r="K65" s="49">
        <v>25</v>
      </c>
      <c r="M65">
        <v>64</v>
      </c>
    </row>
    <row r="66" spans="1:13" ht="12.75">
      <c r="A66" s="13">
        <v>4</v>
      </c>
      <c r="B66" s="13">
        <v>20</v>
      </c>
      <c r="C66" s="14" t="s">
        <v>73</v>
      </c>
      <c r="D66" s="14" t="s">
        <v>1</v>
      </c>
      <c r="E66" s="15">
        <v>753</v>
      </c>
      <c r="F66" s="15">
        <v>1097</v>
      </c>
      <c r="G66" s="66">
        <v>1850</v>
      </c>
      <c r="H66" s="17">
        <v>65</v>
      </c>
      <c r="I66" s="13">
        <v>11</v>
      </c>
      <c r="J66" s="13">
        <v>6</v>
      </c>
      <c r="K66" s="49">
        <v>30</v>
      </c>
      <c r="M66">
        <v>65</v>
      </c>
    </row>
    <row r="67" spans="1:13" ht="12.75">
      <c r="A67" s="13">
        <v>3</v>
      </c>
      <c r="B67" s="13">
        <v>20</v>
      </c>
      <c r="C67" s="14" t="s">
        <v>37</v>
      </c>
      <c r="D67" s="14" t="s">
        <v>31</v>
      </c>
      <c r="E67" s="15">
        <v>654</v>
      </c>
      <c r="F67" s="15">
        <v>1095</v>
      </c>
      <c r="G67" s="66">
        <v>1749</v>
      </c>
      <c r="H67" s="17">
        <v>70</v>
      </c>
      <c r="I67" s="13">
        <v>14</v>
      </c>
      <c r="J67" s="13">
        <v>4</v>
      </c>
      <c r="K67" s="49">
        <v>18</v>
      </c>
      <c r="M67">
        <v>66</v>
      </c>
    </row>
    <row r="68" spans="1:13" ht="12.75">
      <c r="A68" s="13">
        <v>13</v>
      </c>
      <c r="B68" s="13">
        <v>20</v>
      </c>
      <c r="C68" s="14" t="s">
        <v>77</v>
      </c>
      <c r="D68" s="14" t="s">
        <v>71</v>
      </c>
      <c r="E68" s="15">
        <v>407</v>
      </c>
      <c r="F68" s="15">
        <v>1095</v>
      </c>
      <c r="G68" s="66">
        <v>1502</v>
      </c>
      <c r="H68" s="17">
        <v>0</v>
      </c>
      <c r="I68" s="13">
        <v>11</v>
      </c>
      <c r="J68" s="13">
        <v>6</v>
      </c>
      <c r="K68" s="49">
        <v>26</v>
      </c>
      <c r="M68">
        <v>67</v>
      </c>
    </row>
    <row r="69" spans="1:13" ht="12.75">
      <c r="A69" s="13">
        <v>4</v>
      </c>
      <c r="B69" s="13">
        <v>20</v>
      </c>
      <c r="C69" s="14" t="s">
        <v>78</v>
      </c>
      <c r="D69" s="14" t="s">
        <v>42</v>
      </c>
      <c r="E69" s="15">
        <v>560</v>
      </c>
      <c r="F69" s="15">
        <v>1085</v>
      </c>
      <c r="G69" s="66">
        <v>1645</v>
      </c>
      <c r="H69" s="17">
        <v>60</v>
      </c>
      <c r="I69" s="13">
        <v>0</v>
      </c>
      <c r="J69" s="13">
        <v>0</v>
      </c>
      <c r="K69" s="49">
        <v>13</v>
      </c>
      <c r="M69">
        <v>68</v>
      </c>
    </row>
    <row r="70" spans="1:13" ht="12.75">
      <c r="A70" s="13">
        <v>3</v>
      </c>
      <c r="B70" s="13">
        <v>20</v>
      </c>
      <c r="C70" s="14" t="s">
        <v>62</v>
      </c>
      <c r="D70" s="14" t="s">
        <v>61</v>
      </c>
      <c r="E70" s="15">
        <v>706</v>
      </c>
      <c r="F70" s="15">
        <v>1080</v>
      </c>
      <c r="G70" s="66">
        <v>1786</v>
      </c>
      <c r="H70" s="17">
        <v>70</v>
      </c>
      <c r="I70" s="13">
        <v>0</v>
      </c>
      <c r="J70" s="13">
        <v>12</v>
      </c>
      <c r="K70" s="49">
        <v>4</v>
      </c>
      <c r="M70">
        <v>69</v>
      </c>
    </row>
    <row r="71" spans="1:13" ht="12.75">
      <c r="A71" s="13">
        <v>9</v>
      </c>
      <c r="B71" s="13">
        <v>20</v>
      </c>
      <c r="C71" s="14" t="s">
        <v>44</v>
      </c>
      <c r="D71" s="14" t="s">
        <v>1</v>
      </c>
      <c r="E71" s="15">
        <v>453</v>
      </c>
      <c r="F71" s="15">
        <v>1079</v>
      </c>
      <c r="G71" s="52">
        <f>SUM(E71:F71)</f>
        <v>1532</v>
      </c>
      <c r="H71" s="17">
        <v>0</v>
      </c>
      <c r="I71" s="13">
        <v>16</v>
      </c>
      <c r="J71" s="13">
        <v>4</v>
      </c>
      <c r="K71" s="49">
        <v>28</v>
      </c>
      <c r="M71">
        <v>70</v>
      </c>
    </row>
    <row r="72" spans="1:13" ht="12.75">
      <c r="A72" s="13">
        <v>9</v>
      </c>
      <c r="B72" s="13">
        <v>20</v>
      </c>
      <c r="C72" s="14" t="s">
        <v>41</v>
      </c>
      <c r="D72" s="14" t="s">
        <v>42</v>
      </c>
      <c r="E72" s="15">
        <v>475</v>
      </c>
      <c r="F72" s="15">
        <v>1078</v>
      </c>
      <c r="G72" s="66">
        <v>1553</v>
      </c>
      <c r="H72" s="17">
        <v>0</v>
      </c>
      <c r="I72" s="13">
        <v>0</v>
      </c>
      <c r="J72" s="13">
        <v>4</v>
      </c>
      <c r="K72" s="49">
        <v>6</v>
      </c>
      <c r="M72">
        <v>71</v>
      </c>
    </row>
    <row r="73" spans="1:13" ht="12.75">
      <c r="A73" s="13">
        <v>5</v>
      </c>
      <c r="B73" s="13">
        <v>20</v>
      </c>
      <c r="C73" s="14" t="s">
        <v>48</v>
      </c>
      <c r="D73" s="14" t="s">
        <v>42</v>
      </c>
      <c r="E73" s="15">
        <v>672</v>
      </c>
      <c r="F73" s="15">
        <v>1077</v>
      </c>
      <c r="G73" s="66">
        <v>1749</v>
      </c>
      <c r="H73" s="17">
        <v>60</v>
      </c>
      <c r="I73" s="13">
        <v>0</v>
      </c>
      <c r="J73" s="13">
        <v>2</v>
      </c>
      <c r="K73" s="49">
        <v>8</v>
      </c>
      <c r="M73">
        <v>72</v>
      </c>
    </row>
    <row r="74" spans="1:13" ht="12.75">
      <c r="A74" s="13">
        <v>4</v>
      </c>
      <c r="B74" s="13">
        <v>20</v>
      </c>
      <c r="C74" s="14" t="s">
        <v>79</v>
      </c>
      <c r="D74" s="14" t="s">
        <v>1</v>
      </c>
      <c r="E74" s="15">
        <v>910</v>
      </c>
      <c r="F74" s="15">
        <v>1076</v>
      </c>
      <c r="G74" s="66">
        <v>1986</v>
      </c>
      <c r="H74" s="17">
        <v>65</v>
      </c>
      <c r="I74" s="13">
        <v>0</v>
      </c>
      <c r="J74" s="13">
        <v>0</v>
      </c>
      <c r="K74" s="49">
        <v>26</v>
      </c>
      <c r="M74">
        <v>73</v>
      </c>
    </row>
    <row r="75" spans="1:13" ht="12.75">
      <c r="A75" s="13">
        <v>6</v>
      </c>
      <c r="B75" s="13">
        <v>20</v>
      </c>
      <c r="C75" s="14" t="s">
        <v>49</v>
      </c>
      <c r="D75" s="14" t="s">
        <v>35</v>
      </c>
      <c r="E75" s="15">
        <v>852</v>
      </c>
      <c r="F75" s="15">
        <v>1073</v>
      </c>
      <c r="G75" s="66">
        <v>1925</v>
      </c>
      <c r="H75" s="17">
        <v>50</v>
      </c>
      <c r="I75" s="13">
        <v>0</v>
      </c>
      <c r="J75" s="13">
        <v>6</v>
      </c>
      <c r="K75" s="49">
        <v>9</v>
      </c>
      <c r="M75">
        <v>74</v>
      </c>
    </row>
    <row r="76" spans="1:13" ht="12.75">
      <c r="A76" s="13">
        <v>10</v>
      </c>
      <c r="B76" s="13">
        <v>20</v>
      </c>
      <c r="C76" s="14" t="s">
        <v>41</v>
      </c>
      <c r="D76" s="14" t="s">
        <v>42</v>
      </c>
      <c r="E76" s="15">
        <v>574</v>
      </c>
      <c r="F76" s="15">
        <v>1072</v>
      </c>
      <c r="G76" s="66">
        <v>1646</v>
      </c>
      <c r="H76" s="17">
        <v>0</v>
      </c>
      <c r="I76" s="18">
        <v>0</v>
      </c>
      <c r="J76" s="18">
        <v>0</v>
      </c>
      <c r="K76" s="49">
        <v>27</v>
      </c>
      <c r="M76">
        <v>75</v>
      </c>
    </row>
    <row r="77" spans="1:13" ht="12.75">
      <c r="A77" s="13">
        <v>11</v>
      </c>
      <c r="B77" s="13">
        <v>20</v>
      </c>
      <c r="C77" s="14" t="s">
        <v>48</v>
      </c>
      <c r="D77" s="14" t="s">
        <v>42</v>
      </c>
      <c r="E77" s="15">
        <v>417</v>
      </c>
      <c r="F77" s="15">
        <v>1072</v>
      </c>
      <c r="G77" s="66">
        <v>1489</v>
      </c>
      <c r="H77" s="17">
        <v>0</v>
      </c>
      <c r="I77" s="13">
        <v>0</v>
      </c>
      <c r="J77" s="13">
        <v>10</v>
      </c>
      <c r="K77" s="49">
        <v>2</v>
      </c>
      <c r="M77">
        <v>76</v>
      </c>
    </row>
    <row r="78" spans="1:13" ht="12.75">
      <c r="A78" s="13">
        <v>2</v>
      </c>
      <c r="B78" s="13">
        <v>20</v>
      </c>
      <c r="C78" s="14" t="s">
        <v>38</v>
      </c>
      <c r="D78" s="14" t="s">
        <v>1</v>
      </c>
      <c r="E78" s="15">
        <v>934</v>
      </c>
      <c r="F78" s="15">
        <v>1065</v>
      </c>
      <c r="G78" s="66">
        <v>1999</v>
      </c>
      <c r="H78" s="17">
        <v>75</v>
      </c>
      <c r="I78" s="13">
        <v>0</v>
      </c>
      <c r="J78" s="13">
        <v>2</v>
      </c>
      <c r="K78" s="49">
        <v>16</v>
      </c>
      <c r="M78">
        <v>77</v>
      </c>
    </row>
    <row r="79" spans="1:13" ht="12.75">
      <c r="A79" s="13">
        <v>5</v>
      </c>
      <c r="B79" s="13">
        <v>20</v>
      </c>
      <c r="C79" s="14" t="s">
        <v>39</v>
      </c>
      <c r="D79" s="14" t="s">
        <v>1</v>
      </c>
      <c r="E79" s="15">
        <v>759</v>
      </c>
      <c r="F79" s="15">
        <v>1061</v>
      </c>
      <c r="G79" s="66">
        <v>1820</v>
      </c>
      <c r="H79" s="17">
        <v>60</v>
      </c>
      <c r="I79" s="13">
        <v>0</v>
      </c>
      <c r="J79" s="13">
        <v>6</v>
      </c>
      <c r="K79" s="49">
        <v>30</v>
      </c>
      <c r="M79">
        <v>78</v>
      </c>
    </row>
    <row r="80" spans="1:13" ht="12.75">
      <c r="A80" s="13">
        <v>2</v>
      </c>
      <c r="B80" s="13">
        <v>20</v>
      </c>
      <c r="C80" s="14" t="s">
        <v>73</v>
      </c>
      <c r="D80" s="14" t="s">
        <v>71</v>
      </c>
      <c r="E80" s="15">
        <v>1111</v>
      </c>
      <c r="F80" s="15">
        <v>1057</v>
      </c>
      <c r="G80" s="52">
        <f>SUM(E80:F80)</f>
        <v>2168</v>
      </c>
      <c r="H80" s="17">
        <v>80</v>
      </c>
      <c r="I80" s="13">
        <v>11</v>
      </c>
      <c r="J80" s="13">
        <v>0</v>
      </c>
      <c r="K80" s="49">
        <v>29</v>
      </c>
      <c r="M80">
        <v>79</v>
      </c>
    </row>
    <row r="81" spans="1:13" ht="12.75">
      <c r="A81" s="13">
        <v>2</v>
      </c>
      <c r="B81" s="13">
        <v>20</v>
      </c>
      <c r="C81" s="14" t="s">
        <v>80</v>
      </c>
      <c r="D81" s="14" t="s">
        <v>81</v>
      </c>
      <c r="E81" s="15">
        <v>1038</v>
      </c>
      <c r="F81" s="15">
        <v>1056</v>
      </c>
      <c r="G81" s="66">
        <v>2094</v>
      </c>
      <c r="H81" s="17">
        <v>80</v>
      </c>
      <c r="I81" s="13">
        <v>11</v>
      </c>
      <c r="J81" s="13">
        <v>2</v>
      </c>
      <c r="K81" s="49">
        <v>30</v>
      </c>
      <c r="M81">
        <v>80</v>
      </c>
    </row>
    <row r="82" spans="1:13" ht="12.75">
      <c r="A82" s="13">
        <v>1</v>
      </c>
      <c r="B82" s="13">
        <v>20</v>
      </c>
      <c r="C82" s="14" t="s">
        <v>0</v>
      </c>
      <c r="D82" s="14" t="s">
        <v>1</v>
      </c>
      <c r="E82" s="15">
        <v>1038</v>
      </c>
      <c r="F82" s="15">
        <v>1052</v>
      </c>
      <c r="G82" s="66">
        <v>2090</v>
      </c>
      <c r="H82" s="17">
        <v>85</v>
      </c>
      <c r="I82" s="13">
        <v>0</v>
      </c>
      <c r="J82" s="13">
        <v>6</v>
      </c>
      <c r="K82" s="49">
        <v>13</v>
      </c>
      <c r="M82">
        <v>81</v>
      </c>
    </row>
    <row r="83" spans="1:13" ht="12.75">
      <c r="A83" s="13">
        <v>3</v>
      </c>
      <c r="B83" s="13">
        <v>20</v>
      </c>
      <c r="C83" s="14" t="s">
        <v>72</v>
      </c>
      <c r="D83" s="14" t="s">
        <v>1</v>
      </c>
      <c r="E83" s="15">
        <v>1025</v>
      </c>
      <c r="F83" s="15">
        <v>1050</v>
      </c>
      <c r="G83" s="66">
        <v>2075</v>
      </c>
      <c r="H83" s="17">
        <v>70</v>
      </c>
      <c r="I83" s="13">
        <v>0</v>
      </c>
      <c r="J83" s="13">
        <v>0</v>
      </c>
      <c r="K83" s="49">
        <v>23</v>
      </c>
      <c r="M83">
        <v>82</v>
      </c>
    </row>
    <row r="84" spans="1:13" ht="12.75">
      <c r="A84" s="13">
        <v>5</v>
      </c>
      <c r="B84" s="13">
        <v>20</v>
      </c>
      <c r="C84" s="14" t="s">
        <v>30</v>
      </c>
      <c r="D84" s="14" t="s">
        <v>31</v>
      </c>
      <c r="E84" s="15">
        <v>656</v>
      </c>
      <c r="F84" s="15">
        <v>1049</v>
      </c>
      <c r="G84" s="66">
        <v>1705</v>
      </c>
      <c r="H84" s="17">
        <v>60</v>
      </c>
      <c r="I84" s="13">
        <v>10</v>
      </c>
      <c r="J84" s="13">
        <v>0</v>
      </c>
      <c r="K84" s="49">
        <v>18</v>
      </c>
      <c r="M84">
        <v>83</v>
      </c>
    </row>
    <row r="85" spans="1:13" ht="12.75">
      <c r="A85" s="13">
        <v>16</v>
      </c>
      <c r="B85" s="13">
        <v>20</v>
      </c>
      <c r="C85" s="14" t="s">
        <v>50</v>
      </c>
      <c r="D85" s="14" t="s">
        <v>42</v>
      </c>
      <c r="E85" s="15">
        <v>256</v>
      </c>
      <c r="F85" s="15">
        <v>1049</v>
      </c>
      <c r="G85" s="66">
        <v>1305</v>
      </c>
      <c r="H85" s="15">
        <v>0</v>
      </c>
      <c r="I85" s="18">
        <v>0</v>
      </c>
      <c r="J85" s="18">
        <v>8</v>
      </c>
      <c r="K85" s="49">
        <v>26</v>
      </c>
      <c r="M85">
        <v>84</v>
      </c>
    </row>
    <row r="86" spans="1:13" ht="12.75">
      <c r="A86" s="13">
        <v>2</v>
      </c>
      <c r="B86" s="13">
        <v>20</v>
      </c>
      <c r="C86" s="14" t="s">
        <v>76</v>
      </c>
      <c r="D86" s="14" t="s">
        <v>71</v>
      </c>
      <c r="E86" s="15">
        <v>873</v>
      </c>
      <c r="F86" s="15">
        <v>1043</v>
      </c>
      <c r="G86" s="66">
        <v>1916</v>
      </c>
      <c r="H86" s="17">
        <v>80</v>
      </c>
      <c r="I86" s="13">
        <v>11</v>
      </c>
      <c r="J86" s="13">
        <v>0</v>
      </c>
      <c r="K86" s="49">
        <v>19</v>
      </c>
      <c r="M86">
        <v>85</v>
      </c>
    </row>
    <row r="87" spans="1:13" ht="12.75">
      <c r="A87" s="13">
        <v>18</v>
      </c>
      <c r="B87" s="13">
        <v>20</v>
      </c>
      <c r="C87" s="14" t="s">
        <v>37</v>
      </c>
      <c r="D87" s="14" t="s">
        <v>31</v>
      </c>
      <c r="E87" s="15">
        <v>194</v>
      </c>
      <c r="F87" s="15">
        <v>1043</v>
      </c>
      <c r="G87" s="66">
        <v>1237</v>
      </c>
      <c r="H87" s="17">
        <v>0</v>
      </c>
      <c r="I87" s="13">
        <v>0</v>
      </c>
      <c r="J87" s="13">
        <v>10</v>
      </c>
      <c r="K87" s="49">
        <v>22</v>
      </c>
      <c r="M87">
        <v>86</v>
      </c>
    </row>
    <row r="88" spans="1:13" ht="12.75">
      <c r="A88" s="13">
        <v>5</v>
      </c>
      <c r="B88" s="13">
        <v>20</v>
      </c>
      <c r="C88" s="14" t="s">
        <v>38</v>
      </c>
      <c r="D88" s="14" t="s">
        <v>1</v>
      </c>
      <c r="E88" s="15">
        <v>836</v>
      </c>
      <c r="F88" s="15">
        <v>1042</v>
      </c>
      <c r="G88" s="66">
        <v>1878</v>
      </c>
      <c r="H88" s="17">
        <v>60</v>
      </c>
      <c r="I88" s="13">
        <v>0</v>
      </c>
      <c r="J88" s="13">
        <v>0</v>
      </c>
      <c r="K88" s="49">
        <v>25</v>
      </c>
      <c r="M88">
        <v>87</v>
      </c>
    </row>
    <row r="89" spans="1:13" ht="12.75">
      <c r="A89" s="13">
        <v>17</v>
      </c>
      <c r="B89" s="13">
        <v>20</v>
      </c>
      <c r="C89" s="14" t="s">
        <v>57</v>
      </c>
      <c r="D89" s="14" t="s">
        <v>1</v>
      </c>
      <c r="E89" s="15">
        <v>169</v>
      </c>
      <c r="F89" s="15">
        <v>1039</v>
      </c>
      <c r="G89" s="66">
        <v>1208</v>
      </c>
      <c r="H89" s="17">
        <v>0</v>
      </c>
      <c r="I89" s="13">
        <v>9</v>
      </c>
      <c r="J89" s="13">
        <v>6</v>
      </c>
      <c r="K89" s="49">
        <v>17</v>
      </c>
      <c r="M89">
        <v>88</v>
      </c>
    </row>
    <row r="90" spans="1:13" ht="12.75">
      <c r="A90" s="13">
        <v>2</v>
      </c>
      <c r="B90" s="13">
        <v>20</v>
      </c>
      <c r="C90" s="14" t="s">
        <v>72</v>
      </c>
      <c r="D90" s="14" t="s">
        <v>1</v>
      </c>
      <c r="E90" s="15">
        <v>1210</v>
      </c>
      <c r="F90" s="15">
        <v>1038</v>
      </c>
      <c r="G90" s="66">
        <v>2248</v>
      </c>
      <c r="H90" s="17">
        <v>80</v>
      </c>
      <c r="I90" s="13">
        <v>0</v>
      </c>
      <c r="J90" s="13">
        <v>0</v>
      </c>
      <c r="K90" s="49">
        <v>26</v>
      </c>
      <c r="M90">
        <v>89</v>
      </c>
    </row>
    <row r="91" spans="1:13" ht="12.75">
      <c r="A91" s="13">
        <v>3</v>
      </c>
      <c r="B91" s="13">
        <v>20</v>
      </c>
      <c r="C91" s="14" t="s">
        <v>77</v>
      </c>
      <c r="D91" s="14" t="s">
        <v>71</v>
      </c>
      <c r="E91" s="15">
        <v>860</v>
      </c>
      <c r="F91" s="15">
        <v>1038</v>
      </c>
      <c r="G91" s="66">
        <v>1898</v>
      </c>
      <c r="H91" s="17">
        <v>75</v>
      </c>
      <c r="I91" s="13">
        <v>0</v>
      </c>
      <c r="J91" s="13">
        <v>2</v>
      </c>
      <c r="K91" s="49">
        <v>27</v>
      </c>
      <c r="M91">
        <v>90</v>
      </c>
    </row>
    <row r="92" spans="1:13" ht="12.75">
      <c r="A92" s="13">
        <v>21</v>
      </c>
      <c r="B92" s="13">
        <v>20</v>
      </c>
      <c r="C92" s="14" t="s">
        <v>44</v>
      </c>
      <c r="D92" s="14" t="s">
        <v>1</v>
      </c>
      <c r="E92" s="15">
        <v>-129</v>
      </c>
      <c r="F92" s="15">
        <v>1038</v>
      </c>
      <c r="G92" s="66">
        <v>909</v>
      </c>
      <c r="H92" s="17">
        <v>0</v>
      </c>
      <c r="I92" s="13">
        <v>0</v>
      </c>
      <c r="J92" s="13">
        <v>16</v>
      </c>
      <c r="K92" s="49">
        <v>6</v>
      </c>
      <c r="M92">
        <v>91</v>
      </c>
    </row>
    <row r="93" spans="1:13" ht="12.75">
      <c r="A93" s="20">
        <v>6</v>
      </c>
      <c r="B93" s="20">
        <v>20</v>
      </c>
      <c r="C93" s="21" t="s">
        <v>48</v>
      </c>
      <c r="D93" s="21" t="s">
        <v>42</v>
      </c>
      <c r="E93" s="22">
        <v>598</v>
      </c>
      <c r="F93" s="22">
        <v>1035</v>
      </c>
      <c r="G93" s="71">
        <v>1633</v>
      </c>
      <c r="H93" s="20">
        <v>42</v>
      </c>
      <c r="I93" s="20">
        <v>8</v>
      </c>
      <c r="J93" s="20">
        <v>10</v>
      </c>
      <c r="K93" s="55">
        <v>5</v>
      </c>
      <c r="M93">
        <v>92</v>
      </c>
    </row>
    <row r="94" spans="1:13" ht="12.75">
      <c r="A94" s="13">
        <v>3</v>
      </c>
      <c r="B94" s="13">
        <v>20</v>
      </c>
      <c r="C94" s="14" t="s">
        <v>39</v>
      </c>
      <c r="D94" s="14" t="s">
        <v>1</v>
      </c>
      <c r="E94" s="15">
        <v>989</v>
      </c>
      <c r="F94" s="15">
        <v>1033</v>
      </c>
      <c r="G94" s="66">
        <v>2022</v>
      </c>
      <c r="H94" s="17">
        <v>65</v>
      </c>
      <c r="I94" s="13">
        <v>10</v>
      </c>
      <c r="J94" s="13">
        <v>2</v>
      </c>
      <c r="K94" s="49">
        <v>15</v>
      </c>
      <c r="M94">
        <v>93</v>
      </c>
    </row>
    <row r="95" spans="1:13" ht="12.75">
      <c r="A95" s="13">
        <v>21</v>
      </c>
      <c r="B95" s="13">
        <v>20</v>
      </c>
      <c r="C95" s="14" t="s">
        <v>37</v>
      </c>
      <c r="D95" s="14" t="s">
        <v>31</v>
      </c>
      <c r="E95" s="15">
        <v>206</v>
      </c>
      <c r="F95" s="15">
        <v>1032</v>
      </c>
      <c r="G95" s="66">
        <v>1238</v>
      </c>
      <c r="H95" s="17">
        <v>0</v>
      </c>
      <c r="I95" s="13">
        <v>0</v>
      </c>
      <c r="J95" s="13">
        <v>2</v>
      </c>
      <c r="K95" s="49">
        <v>19</v>
      </c>
      <c r="M95">
        <v>94</v>
      </c>
    </row>
    <row r="96" spans="1:13" ht="12.75">
      <c r="A96" s="13">
        <v>3</v>
      </c>
      <c r="B96" s="13">
        <v>20</v>
      </c>
      <c r="C96" s="14" t="s">
        <v>37</v>
      </c>
      <c r="D96" s="14" t="s">
        <v>31</v>
      </c>
      <c r="E96" s="15">
        <v>825</v>
      </c>
      <c r="F96" s="15">
        <v>1031</v>
      </c>
      <c r="G96" s="66">
        <v>1856</v>
      </c>
      <c r="H96" s="17">
        <v>70</v>
      </c>
      <c r="I96" s="13">
        <v>0</v>
      </c>
      <c r="J96" s="13">
        <v>2</v>
      </c>
      <c r="K96" s="49">
        <v>12</v>
      </c>
      <c r="M96">
        <v>95</v>
      </c>
    </row>
    <row r="97" spans="1:13" ht="12.75">
      <c r="A97" s="13">
        <v>17</v>
      </c>
      <c r="B97" s="13">
        <v>20</v>
      </c>
      <c r="C97" s="14" t="s">
        <v>39</v>
      </c>
      <c r="D97" s="14" t="s">
        <v>1</v>
      </c>
      <c r="E97" s="15">
        <v>231</v>
      </c>
      <c r="F97" s="15">
        <v>1031</v>
      </c>
      <c r="G97" s="66">
        <v>1262</v>
      </c>
      <c r="H97" s="17">
        <v>0</v>
      </c>
      <c r="I97" s="13">
        <v>0</v>
      </c>
      <c r="J97" s="13">
        <v>6</v>
      </c>
      <c r="K97" s="49">
        <v>19</v>
      </c>
      <c r="M97">
        <v>96</v>
      </c>
    </row>
    <row r="98" spans="1:13" ht="12.75">
      <c r="A98" s="13">
        <v>3</v>
      </c>
      <c r="B98" s="13">
        <v>20</v>
      </c>
      <c r="C98" s="14" t="s">
        <v>82</v>
      </c>
      <c r="D98" s="14" t="s">
        <v>83</v>
      </c>
      <c r="E98" s="15">
        <v>1048</v>
      </c>
      <c r="F98" s="15">
        <v>1027</v>
      </c>
      <c r="G98" s="66">
        <v>2075</v>
      </c>
      <c r="H98" s="17">
        <v>70</v>
      </c>
      <c r="I98" s="13">
        <v>0</v>
      </c>
      <c r="J98" s="13">
        <v>2</v>
      </c>
      <c r="K98" s="49">
        <v>2</v>
      </c>
      <c r="M98">
        <v>97</v>
      </c>
    </row>
    <row r="99" spans="1:13" ht="12.75">
      <c r="A99" s="13">
        <v>9</v>
      </c>
      <c r="B99" s="13">
        <v>20</v>
      </c>
      <c r="C99" s="14" t="s">
        <v>57</v>
      </c>
      <c r="D99" s="14" t="s">
        <v>1</v>
      </c>
      <c r="E99" s="15">
        <v>716</v>
      </c>
      <c r="F99" s="15">
        <v>1026</v>
      </c>
      <c r="G99" s="66">
        <v>1742</v>
      </c>
      <c r="H99" s="17">
        <v>0</v>
      </c>
      <c r="I99" s="13">
        <v>0</v>
      </c>
      <c r="J99" s="13">
        <v>0</v>
      </c>
      <c r="K99" s="49">
        <v>27</v>
      </c>
      <c r="M99">
        <v>98</v>
      </c>
    </row>
    <row r="100" spans="1:13" ht="12.75">
      <c r="A100" s="13">
        <v>8</v>
      </c>
      <c r="B100" s="13">
        <v>20</v>
      </c>
      <c r="C100" s="14" t="s">
        <v>51</v>
      </c>
      <c r="D100" s="14" t="s">
        <v>1</v>
      </c>
      <c r="E100" s="15">
        <v>624</v>
      </c>
      <c r="F100" s="15">
        <v>1025</v>
      </c>
      <c r="G100" s="66">
        <v>1649</v>
      </c>
      <c r="H100" s="17">
        <v>0</v>
      </c>
      <c r="I100" s="13">
        <v>0</v>
      </c>
      <c r="J100" s="13">
        <v>4</v>
      </c>
      <c r="K100" s="49">
        <v>16</v>
      </c>
      <c r="M100">
        <v>99</v>
      </c>
    </row>
    <row r="101" spans="1:13" ht="12.75">
      <c r="A101" s="13">
        <v>2</v>
      </c>
      <c r="B101" s="13">
        <v>20</v>
      </c>
      <c r="C101" s="14" t="s">
        <v>39</v>
      </c>
      <c r="D101" s="14" t="s">
        <v>1</v>
      </c>
      <c r="E101" s="15">
        <v>1128</v>
      </c>
      <c r="F101" s="15">
        <v>1023</v>
      </c>
      <c r="G101" s="66">
        <v>2151</v>
      </c>
      <c r="H101" s="17">
        <v>75</v>
      </c>
      <c r="I101" s="13">
        <v>12</v>
      </c>
      <c r="J101" s="13">
        <v>6</v>
      </c>
      <c r="K101" s="49">
        <v>23</v>
      </c>
      <c r="M101">
        <v>100</v>
      </c>
    </row>
    <row r="102" spans="1:13" ht="12.75">
      <c r="A102" s="13">
        <v>1</v>
      </c>
      <c r="B102" s="13">
        <v>20</v>
      </c>
      <c r="C102" s="14" t="s">
        <v>37</v>
      </c>
      <c r="D102" s="14" t="s">
        <v>31</v>
      </c>
      <c r="E102" s="15">
        <v>1424</v>
      </c>
      <c r="F102" s="15">
        <v>1021</v>
      </c>
      <c r="G102" s="66">
        <v>2445</v>
      </c>
      <c r="H102" s="17">
        <v>85</v>
      </c>
      <c r="I102" s="13">
        <v>15</v>
      </c>
      <c r="J102" s="13">
        <v>2</v>
      </c>
      <c r="K102" s="49">
        <v>24</v>
      </c>
      <c r="M102">
        <v>101</v>
      </c>
    </row>
    <row r="103" spans="1:13" ht="12.75">
      <c r="A103" s="13">
        <v>8</v>
      </c>
      <c r="B103" s="13">
        <v>20</v>
      </c>
      <c r="C103" s="14" t="s">
        <v>49</v>
      </c>
      <c r="D103" s="14" t="s">
        <v>35</v>
      </c>
      <c r="E103" s="15">
        <v>552</v>
      </c>
      <c r="F103" s="15">
        <v>1020</v>
      </c>
      <c r="G103" s="66">
        <v>1572</v>
      </c>
      <c r="H103" s="17">
        <v>0</v>
      </c>
      <c r="I103" s="13">
        <v>0</v>
      </c>
      <c r="J103" s="13">
        <v>2</v>
      </c>
      <c r="K103" s="49">
        <v>6</v>
      </c>
      <c r="M103">
        <v>102</v>
      </c>
    </row>
    <row r="104" spans="1:13" ht="12.75">
      <c r="A104" s="13">
        <v>7</v>
      </c>
      <c r="B104" s="13">
        <v>20</v>
      </c>
      <c r="C104" s="50" t="s">
        <v>34</v>
      </c>
      <c r="D104" s="14" t="s">
        <v>35</v>
      </c>
      <c r="E104" s="15">
        <v>636</v>
      </c>
      <c r="F104" s="15">
        <v>1018</v>
      </c>
      <c r="G104" s="52">
        <f>SUM(E104:F104)</f>
        <v>1654</v>
      </c>
      <c r="H104" s="17">
        <v>44</v>
      </c>
      <c r="I104" s="13">
        <v>11</v>
      </c>
      <c r="J104" s="13">
        <v>2</v>
      </c>
      <c r="K104" s="49">
        <v>28</v>
      </c>
      <c r="M104">
        <v>103</v>
      </c>
    </row>
    <row r="105" spans="1:13" ht="12.75">
      <c r="A105" s="13">
        <v>10</v>
      </c>
      <c r="B105" s="13">
        <v>20</v>
      </c>
      <c r="C105" s="14" t="s">
        <v>0</v>
      </c>
      <c r="D105" s="14" t="s">
        <v>1</v>
      </c>
      <c r="E105" s="15">
        <v>432</v>
      </c>
      <c r="F105" s="15">
        <v>1014</v>
      </c>
      <c r="G105" s="66">
        <f>E105+F105</f>
        <v>1446</v>
      </c>
      <c r="H105" s="17">
        <v>0</v>
      </c>
      <c r="I105" s="18">
        <v>0</v>
      </c>
      <c r="J105" s="18">
        <v>4</v>
      </c>
      <c r="K105" s="49">
        <v>1</v>
      </c>
      <c r="M105">
        <v>104</v>
      </c>
    </row>
    <row r="106" spans="1:13" ht="12.75">
      <c r="A106" s="13">
        <v>13</v>
      </c>
      <c r="B106" s="13">
        <v>20</v>
      </c>
      <c r="C106" s="14" t="s">
        <v>52</v>
      </c>
      <c r="D106" s="14" t="s">
        <v>35</v>
      </c>
      <c r="E106" s="15">
        <v>530</v>
      </c>
      <c r="F106" s="15">
        <v>1013</v>
      </c>
      <c r="G106" s="66">
        <v>1543</v>
      </c>
      <c r="H106" s="17">
        <v>0</v>
      </c>
      <c r="I106" s="13">
        <v>0</v>
      </c>
      <c r="J106" s="13">
        <v>10</v>
      </c>
      <c r="K106" s="49">
        <v>15</v>
      </c>
      <c r="M106">
        <v>105</v>
      </c>
    </row>
    <row r="107" spans="1:13" ht="12.75">
      <c r="A107" s="13">
        <v>8</v>
      </c>
      <c r="B107" s="13">
        <v>20</v>
      </c>
      <c r="C107" s="14" t="s">
        <v>38</v>
      </c>
      <c r="D107" s="14" t="s">
        <v>1</v>
      </c>
      <c r="E107" s="15">
        <v>506</v>
      </c>
      <c r="F107" s="15">
        <v>1013</v>
      </c>
      <c r="G107" s="66">
        <v>1519</v>
      </c>
      <c r="H107" s="17">
        <v>0</v>
      </c>
      <c r="I107" s="13">
        <v>0</v>
      </c>
      <c r="J107" s="13">
        <v>4</v>
      </c>
      <c r="K107" s="49">
        <v>3</v>
      </c>
      <c r="M107">
        <v>106</v>
      </c>
    </row>
    <row r="108" spans="1:13" ht="12.75">
      <c r="A108" s="13">
        <v>7</v>
      </c>
      <c r="B108" s="13">
        <v>20</v>
      </c>
      <c r="C108" s="14" t="s">
        <v>38</v>
      </c>
      <c r="D108" s="14" t="s">
        <v>1</v>
      </c>
      <c r="E108" s="15">
        <v>723</v>
      </c>
      <c r="F108" s="15">
        <v>1012</v>
      </c>
      <c r="G108" s="66">
        <v>1735</v>
      </c>
      <c r="H108" s="17">
        <v>0</v>
      </c>
      <c r="I108" s="13">
        <v>0</v>
      </c>
      <c r="J108" s="13">
        <v>4</v>
      </c>
      <c r="K108" s="49">
        <v>8</v>
      </c>
      <c r="M108">
        <v>107</v>
      </c>
    </row>
    <row r="109" spans="1:13" ht="12.75">
      <c r="A109" s="13">
        <v>6</v>
      </c>
      <c r="B109" s="13">
        <v>20</v>
      </c>
      <c r="C109" s="14" t="s">
        <v>49</v>
      </c>
      <c r="D109" s="14" t="s">
        <v>35</v>
      </c>
      <c r="E109" s="15">
        <v>653</v>
      </c>
      <c r="F109" s="15">
        <v>1012</v>
      </c>
      <c r="G109" s="66">
        <v>1665</v>
      </c>
      <c r="H109" s="17">
        <v>55</v>
      </c>
      <c r="I109" s="13">
        <v>0</v>
      </c>
      <c r="J109" s="13">
        <v>2</v>
      </c>
      <c r="K109" s="49">
        <v>10</v>
      </c>
      <c r="M109">
        <v>108</v>
      </c>
    </row>
    <row r="110" spans="1:13" ht="12.75">
      <c r="A110" s="13">
        <v>12</v>
      </c>
      <c r="B110" s="13">
        <v>20</v>
      </c>
      <c r="C110" s="14" t="s">
        <v>37</v>
      </c>
      <c r="D110" s="14" t="s">
        <v>31</v>
      </c>
      <c r="E110" s="15">
        <v>314</v>
      </c>
      <c r="F110" s="15">
        <v>1012</v>
      </c>
      <c r="G110" s="66">
        <v>1326</v>
      </c>
      <c r="H110" s="17">
        <v>0</v>
      </c>
      <c r="I110" s="13">
        <v>0</v>
      </c>
      <c r="J110" s="13">
        <v>0</v>
      </c>
      <c r="K110" s="49">
        <v>2</v>
      </c>
      <c r="M110">
        <v>109</v>
      </c>
    </row>
    <row r="111" spans="1:13" ht="12.75">
      <c r="A111" s="13">
        <v>5</v>
      </c>
      <c r="B111" s="13">
        <v>20</v>
      </c>
      <c r="C111" s="14" t="s">
        <v>30</v>
      </c>
      <c r="D111" s="14" t="s">
        <v>31</v>
      </c>
      <c r="E111" s="15">
        <v>730</v>
      </c>
      <c r="F111" s="15">
        <v>1010</v>
      </c>
      <c r="G111" s="66">
        <v>1740</v>
      </c>
      <c r="H111" s="17">
        <v>60</v>
      </c>
      <c r="I111" s="13">
        <v>0</v>
      </c>
      <c r="J111" s="13">
        <v>4</v>
      </c>
      <c r="K111" s="49">
        <v>19</v>
      </c>
      <c r="M111">
        <v>110</v>
      </c>
    </row>
    <row r="112" spans="1:13" ht="12.75">
      <c r="A112" s="13">
        <v>1</v>
      </c>
      <c r="B112" s="13">
        <v>20</v>
      </c>
      <c r="C112" s="14" t="s">
        <v>62</v>
      </c>
      <c r="D112" s="14" t="s">
        <v>61</v>
      </c>
      <c r="E112" s="15">
        <v>1046</v>
      </c>
      <c r="F112" s="15">
        <v>1000</v>
      </c>
      <c r="G112" s="66">
        <v>2046</v>
      </c>
      <c r="H112" s="17">
        <v>90</v>
      </c>
      <c r="I112" s="13">
        <v>11</v>
      </c>
      <c r="J112" s="13">
        <v>2</v>
      </c>
      <c r="K112" s="49">
        <v>19</v>
      </c>
      <c r="M112">
        <v>111</v>
      </c>
    </row>
    <row r="113" spans="1:13" ht="12.75">
      <c r="A113" s="13">
        <v>6</v>
      </c>
      <c r="B113" s="13">
        <v>20</v>
      </c>
      <c r="C113" s="14" t="s">
        <v>40</v>
      </c>
      <c r="D113" s="14" t="s">
        <v>1</v>
      </c>
      <c r="E113" s="15">
        <v>756</v>
      </c>
      <c r="F113" s="15">
        <v>1000</v>
      </c>
      <c r="G113" s="66">
        <v>1756</v>
      </c>
      <c r="H113" s="17">
        <v>44</v>
      </c>
      <c r="I113" s="13">
        <v>0</v>
      </c>
      <c r="J113" s="13">
        <v>4</v>
      </c>
      <c r="K113" s="49">
        <v>16</v>
      </c>
      <c r="M113">
        <v>112</v>
      </c>
    </row>
    <row r="114" spans="1:13" ht="12.75">
      <c r="A114" s="13">
        <v>6</v>
      </c>
      <c r="B114" s="13">
        <v>20</v>
      </c>
      <c r="C114" s="14" t="s">
        <v>36</v>
      </c>
      <c r="D114" s="14" t="s">
        <v>1</v>
      </c>
      <c r="E114" s="15">
        <v>687</v>
      </c>
      <c r="F114" s="15">
        <v>996</v>
      </c>
      <c r="G114" s="66">
        <v>1683</v>
      </c>
      <c r="H114" s="17">
        <v>48</v>
      </c>
      <c r="I114" s="13">
        <v>0</v>
      </c>
      <c r="J114" s="13">
        <v>8</v>
      </c>
      <c r="K114" s="49">
        <v>4</v>
      </c>
      <c r="M114">
        <v>113</v>
      </c>
    </row>
    <row r="115" spans="1:13" ht="12.75">
      <c r="A115" s="13">
        <v>7</v>
      </c>
      <c r="B115" s="13">
        <v>20</v>
      </c>
      <c r="C115" s="14" t="s">
        <v>84</v>
      </c>
      <c r="D115" s="14" t="s">
        <v>71</v>
      </c>
      <c r="E115" s="15">
        <v>773</v>
      </c>
      <c r="F115" s="15">
        <v>991</v>
      </c>
      <c r="G115" s="66">
        <v>1764</v>
      </c>
      <c r="H115" s="17">
        <v>51</v>
      </c>
      <c r="I115" s="13">
        <v>0</v>
      </c>
      <c r="J115" s="13">
        <v>2</v>
      </c>
      <c r="K115" s="49">
        <v>27</v>
      </c>
      <c r="M115">
        <v>114</v>
      </c>
    </row>
    <row r="116" spans="1:13" ht="12.75">
      <c r="A116" s="13">
        <v>6</v>
      </c>
      <c r="B116" s="13">
        <v>20</v>
      </c>
      <c r="C116" s="14" t="s">
        <v>38</v>
      </c>
      <c r="D116" s="14" t="s">
        <v>1</v>
      </c>
      <c r="E116" s="15">
        <v>629</v>
      </c>
      <c r="F116" s="15">
        <v>988</v>
      </c>
      <c r="G116" s="66">
        <v>1617</v>
      </c>
      <c r="H116" s="17">
        <v>50</v>
      </c>
      <c r="I116" s="13">
        <v>10</v>
      </c>
      <c r="J116" s="13">
        <v>4</v>
      </c>
      <c r="K116" s="49">
        <v>14</v>
      </c>
      <c r="M116">
        <v>115</v>
      </c>
    </row>
    <row r="117" spans="1:13" ht="12.75">
      <c r="A117" s="13">
        <v>6</v>
      </c>
      <c r="B117" s="13">
        <v>20</v>
      </c>
      <c r="C117" s="14" t="s">
        <v>30</v>
      </c>
      <c r="D117" s="14" t="s">
        <v>31</v>
      </c>
      <c r="E117" s="15">
        <v>758</v>
      </c>
      <c r="F117" s="15">
        <v>987</v>
      </c>
      <c r="G117" s="66">
        <v>1745</v>
      </c>
      <c r="H117" s="17">
        <v>48</v>
      </c>
      <c r="I117" s="13">
        <v>0</v>
      </c>
      <c r="J117" s="13">
        <v>6</v>
      </c>
      <c r="K117" s="49">
        <v>8</v>
      </c>
      <c r="M117">
        <v>116</v>
      </c>
    </row>
    <row r="118" spans="1:13" ht="12.75">
      <c r="A118" s="13">
        <v>3</v>
      </c>
      <c r="B118" s="13">
        <v>20</v>
      </c>
      <c r="C118" s="14" t="s">
        <v>59</v>
      </c>
      <c r="D118" s="14" t="s">
        <v>1</v>
      </c>
      <c r="E118" s="15">
        <v>979</v>
      </c>
      <c r="F118" s="15">
        <v>986</v>
      </c>
      <c r="G118" s="66">
        <v>1965</v>
      </c>
      <c r="H118" s="17">
        <v>70</v>
      </c>
      <c r="I118" s="13">
        <v>12</v>
      </c>
      <c r="J118" s="13">
        <v>2</v>
      </c>
      <c r="K118" s="49">
        <v>21</v>
      </c>
      <c r="M118">
        <v>117</v>
      </c>
    </row>
    <row r="119" spans="1:13" ht="12.75">
      <c r="A119" s="13">
        <v>5</v>
      </c>
      <c r="B119" s="13">
        <v>20</v>
      </c>
      <c r="C119" s="14" t="s">
        <v>30</v>
      </c>
      <c r="D119" s="14" t="s">
        <v>31</v>
      </c>
      <c r="E119" s="15">
        <v>834</v>
      </c>
      <c r="F119" s="15">
        <v>986</v>
      </c>
      <c r="G119" s="66">
        <v>1820</v>
      </c>
      <c r="H119" s="17">
        <v>51</v>
      </c>
      <c r="I119" s="13">
        <v>0</v>
      </c>
      <c r="J119" s="13">
        <v>4</v>
      </c>
      <c r="K119" s="49">
        <v>3</v>
      </c>
      <c r="M119">
        <v>118</v>
      </c>
    </row>
    <row r="120" spans="1:13" ht="12.75">
      <c r="A120" s="13">
        <v>2</v>
      </c>
      <c r="B120" s="13">
        <v>20</v>
      </c>
      <c r="C120" s="14" t="s">
        <v>47</v>
      </c>
      <c r="D120" s="14" t="s">
        <v>1</v>
      </c>
      <c r="E120" s="15">
        <v>1226</v>
      </c>
      <c r="F120" s="15">
        <v>985</v>
      </c>
      <c r="G120" s="66">
        <v>2211</v>
      </c>
      <c r="H120" s="17">
        <v>75</v>
      </c>
      <c r="I120" s="13">
        <v>18</v>
      </c>
      <c r="J120" s="13">
        <v>0</v>
      </c>
      <c r="K120" s="49">
        <v>7</v>
      </c>
      <c r="M120">
        <v>119</v>
      </c>
    </row>
    <row r="121" spans="1:13" ht="12.75">
      <c r="A121" s="13">
        <v>12</v>
      </c>
      <c r="B121" s="13">
        <v>20</v>
      </c>
      <c r="C121" s="14" t="s">
        <v>38</v>
      </c>
      <c r="D121" s="14" t="s">
        <v>1</v>
      </c>
      <c r="E121" s="15">
        <v>467</v>
      </c>
      <c r="F121" s="15">
        <v>984</v>
      </c>
      <c r="G121" s="66">
        <v>1451</v>
      </c>
      <c r="H121" s="17">
        <v>0</v>
      </c>
      <c r="I121" s="13">
        <v>0</v>
      </c>
      <c r="J121" s="13">
        <v>0</v>
      </c>
      <c r="K121" s="49">
        <v>21</v>
      </c>
      <c r="M121">
        <v>120</v>
      </c>
    </row>
    <row r="122" spans="1:13" ht="12.75">
      <c r="A122" s="13">
        <v>10</v>
      </c>
      <c r="B122" s="13">
        <v>20</v>
      </c>
      <c r="C122" s="14" t="s">
        <v>36</v>
      </c>
      <c r="D122" s="14" t="s">
        <v>1</v>
      </c>
      <c r="E122" s="15">
        <v>527</v>
      </c>
      <c r="F122" s="15">
        <v>982</v>
      </c>
      <c r="G122" s="52">
        <f>SUM(E122:F122)</f>
        <v>1509</v>
      </c>
      <c r="H122" s="17">
        <v>0</v>
      </c>
      <c r="I122" s="18">
        <v>0</v>
      </c>
      <c r="J122" s="18">
        <v>2</v>
      </c>
      <c r="K122" s="49">
        <v>28</v>
      </c>
      <c r="M122">
        <v>121</v>
      </c>
    </row>
    <row r="123" spans="1:13" ht="12.75">
      <c r="A123" s="13">
        <v>3</v>
      </c>
      <c r="B123" s="13">
        <v>20</v>
      </c>
      <c r="C123" s="14" t="s">
        <v>53</v>
      </c>
      <c r="D123" s="14" t="s">
        <v>1</v>
      </c>
      <c r="E123" s="15">
        <v>1065</v>
      </c>
      <c r="F123" s="15">
        <v>981</v>
      </c>
      <c r="G123" s="66">
        <v>2046</v>
      </c>
      <c r="H123" s="17">
        <v>70</v>
      </c>
      <c r="I123" s="13">
        <v>16</v>
      </c>
      <c r="J123" s="13">
        <v>4</v>
      </c>
      <c r="K123" s="49">
        <v>30</v>
      </c>
      <c r="M123">
        <v>122</v>
      </c>
    </row>
    <row r="124" spans="1:13" ht="12.75">
      <c r="A124" s="13">
        <v>9</v>
      </c>
      <c r="B124" s="13">
        <v>20</v>
      </c>
      <c r="C124" s="14" t="s">
        <v>34</v>
      </c>
      <c r="D124" s="14" t="s">
        <v>35</v>
      </c>
      <c r="E124" s="15">
        <v>596</v>
      </c>
      <c r="F124" s="15">
        <v>980</v>
      </c>
      <c r="G124" s="66">
        <v>1576</v>
      </c>
      <c r="H124" s="17">
        <v>0</v>
      </c>
      <c r="I124" s="13">
        <v>0</v>
      </c>
      <c r="J124" s="13">
        <v>4</v>
      </c>
      <c r="K124" s="49">
        <v>22</v>
      </c>
      <c r="M124">
        <v>123</v>
      </c>
    </row>
    <row r="125" spans="1:13" ht="12.75">
      <c r="A125" s="13">
        <v>1</v>
      </c>
      <c r="B125" s="13">
        <v>20</v>
      </c>
      <c r="C125" s="14" t="s">
        <v>48</v>
      </c>
      <c r="D125" s="14" t="s">
        <v>42</v>
      </c>
      <c r="E125" s="15">
        <v>1215</v>
      </c>
      <c r="F125" s="15">
        <v>979</v>
      </c>
      <c r="G125" s="66">
        <v>2194</v>
      </c>
      <c r="H125" s="17">
        <v>85</v>
      </c>
      <c r="I125" s="13">
        <v>18</v>
      </c>
      <c r="J125" s="13">
        <v>4</v>
      </c>
      <c r="K125" s="49">
        <v>25</v>
      </c>
      <c r="M125">
        <v>124</v>
      </c>
    </row>
    <row r="126" spans="1:13" ht="12.75">
      <c r="A126" s="13">
        <v>12</v>
      </c>
      <c r="B126" s="13">
        <v>20</v>
      </c>
      <c r="C126" s="14" t="s">
        <v>48</v>
      </c>
      <c r="D126" s="14" t="s">
        <v>42</v>
      </c>
      <c r="E126" s="15">
        <v>671</v>
      </c>
      <c r="F126" s="15">
        <v>975</v>
      </c>
      <c r="G126" s="66">
        <v>1646</v>
      </c>
      <c r="H126" s="17">
        <v>0</v>
      </c>
      <c r="I126" s="13">
        <v>0</v>
      </c>
      <c r="J126" s="13">
        <v>8</v>
      </c>
      <c r="K126" s="49">
        <v>20</v>
      </c>
      <c r="M126">
        <v>125</v>
      </c>
    </row>
    <row r="127" spans="1:13" ht="12.75">
      <c r="A127" s="13">
        <v>4</v>
      </c>
      <c r="B127" s="13">
        <v>20</v>
      </c>
      <c r="C127" s="14" t="s">
        <v>47</v>
      </c>
      <c r="D127" s="14" t="s">
        <v>1</v>
      </c>
      <c r="E127" s="15">
        <v>976</v>
      </c>
      <c r="F127" s="15">
        <v>974</v>
      </c>
      <c r="G127" s="66">
        <v>1950</v>
      </c>
      <c r="H127" s="17">
        <v>60</v>
      </c>
      <c r="I127" s="13">
        <v>0</v>
      </c>
      <c r="J127" s="13">
        <v>0</v>
      </c>
      <c r="K127" s="49">
        <v>11</v>
      </c>
      <c r="M127">
        <v>126</v>
      </c>
    </row>
    <row r="128" spans="1:13" ht="12.75">
      <c r="A128" s="13">
        <v>15</v>
      </c>
      <c r="B128" s="13">
        <v>20</v>
      </c>
      <c r="C128" s="14" t="s">
        <v>43</v>
      </c>
      <c r="D128" s="14" t="s">
        <v>1</v>
      </c>
      <c r="E128" s="15">
        <v>307</v>
      </c>
      <c r="F128" s="15">
        <v>973</v>
      </c>
      <c r="G128" s="66">
        <v>1280</v>
      </c>
      <c r="H128" s="17">
        <v>0</v>
      </c>
      <c r="I128" s="13">
        <v>0</v>
      </c>
      <c r="J128" s="13">
        <v>12</v>
      </c>
      <c r="K128" s="49">
        <v>23</v>
      </c>
      <c r="M128">
        <v>127</v>
      </c>
    </row>
    <row r="129" spans="1:13" ht="12.75">
      <c r="A129" s="13">
        <v>8</v>
      </c>
      <c r="B129" s="13">
        <v>20</v>
      </c>
      <c r="C129" s="14" t="s">
        <v>0</v>
      </c>
      <c r="D129" s="14" t="s">
        <v>1</v>
      </c>
      <c r="E129" s="15">
        <v>663</v>
      </c>
      <c r="F129" s="15">
        <v>968</v>
      </c>
      <c r="G129" s="66">
        <v>1631</v>
      </c>
      <c r="H129" s="17">
        <v>45</v>
      </c>
      <c r="I129" s="13">
        <v>0</v>
      </c>
      <c r="J129" s="13">
        <v>6</v>
      </c>
      <c r="K129" s="49">
        <v>23</v>
      </c>
      <c r="M129">
        <v>128</v>
      </c>
    </row>
    <row r="130" spans="1:13" ht="12.75">
      <c r="A130" s="13">
        <v>19</v>
      </c>
      <c r="B130" s="13">
        <v>20</v>
      </c>
      <c r="C130" s="14" t="s">
        <v>40</v>
      </c>
      <c r="D130" s="14" t="s">
        <v>1</v>
      </c>
      <c r="E130" s="15">
        <v>197</v>
      </c>
      <c r="F130" s="15">
        <v>968</v>
      </c>
      <c r="G130" s="66">
        <v>1165</v>
      </c>
      <c r="H130" s="17">
        <v>0</v>
      </c>
      <c r="I130" s="13">
        <v>0</v>
      </c>
      <c r="J130" s="13">
        <v>8</v>
      </c>
      <c r="K130" s="49">
        <v>21</v>
      </c>
      <c r="M130">
        <v>129</v>
      </c>
    </row>
    <row r="131" spans="1:13" ht="12.75">
      <c r="A131" s="13">
        <v>5</v>
      </c>
      <c r="B131" s="13">
        <v>20</v>
      </c>
      <c r="C131" s="14" t="s">
        <v>57</v>
      </c>
      <c r="D131" s="14" t="s">
        <v>1</v>
      </c>
      <c r="E131" s="15">
        <v>812</v>
      </c>
      <c r="F131" s="15">
        <v>967</v>
      </c>
      <c r="G131" s="66">
        <v>1779</v>
      </c>
      <c r="H131" s="17">
        <v>50</v>
      </c>
      <c r="I131" s="13">
        <v>0</v>
      </c>
      <c r="J131" s="13">
        <v>4</v>
      </c>
      <c r="K131" s="49">
        <v>16</v>
      </c>
      <c r="M131">
        <v>130</v>
      </c>
    </row>
    <row r="132" spans="1:13" ht="12.75">
      <c r="A132" s="13">
        <v>10</v>
      </c>
      <c r="B132" s="13">
        <v>20</v>
      </c>
      <c r="C132" s="14" t="s">
        <v>51</v>
      </c>
      <c r="D132" s="14" t="s">
        <v>1</v>
      </c>
      <c r="E132" s="15">
        <v>530</v>
      </c>
      <c r="F132" s="15">
        <v>966</v>
      </c>
      <c r="G132" s="66">
        <v>1496</v>
      </c>
      <c r="H132" s="17">
        <v>0</v>
      </c>
      <c r="I132" s="18">
        <v>0</v>
      </c>
      <c r="J132" s="18">
        <v>8</v>
      </c>
      <c r="K132" s="49">
        <v>25</v>
      </c>
      <c r="M132">
        <v>131</v>
      </c>
    </row>
    <row r="133" spans="1:13" ht="12.75">
      <c r="A133" s="13">
        <v>19</v>
      </c>
      <c r="B133" s="13">
        <v>20</v>
      </c>
      <c r="C133" s="14" t="s">
        <v>0</v>
      </c>
      <c r="D133" s="14" t="s">
        <v>1</v>
      </c>
      <c r="E133" s="15">
        <v>282</v>
      </c>
      <c r="F133" s="15">
        <v>965</v>
      </c>
      <c r="G133" s="52">
        <f>SUM(E133:F133)</f>
        <v>1247</v>
      </c>
      <c r="H133" s="17">
        <v>0</v>
      </c>
      <c r="I133" s="13">
        <v>0</v>
      </c>
      <c r="J133" s="13">
        <v>12</v>
      </c>
      <c r="K133" s="49">
        <v>28</v>
      </c>
      <c r="M133">
        <v>132</v>
      </c>
    </row>
    <row r="134" spans="1:13" ht="12.75">
      <c r="A134" s="13">
        <v>4</v>
      </c>
      <c r="B134" s="13">
        <v>20</v>
      </c>
      <c r="C134" s="14" t="s">
        <v>34</v>
      </c>
      <c r="D134" s="14" t="s">
        <v>35</v>
      </c>
      <c r="E134" s="15">
        <v>866</v>
      </c>
      <c r="F134" s="15">
        <v>963</v>
      </c>
      <c r="G134" s="66">
        <v>1829</v>
      </c>
      <c r="H134" s="17">
        <v>65</v>
      </c>
      <c r="I134" s="13">
        <v>0</v>
      </c>
      <c r="J134" s="13">
        <v>6</v>
      </c>
      <c r="K134" s="49">
        <v>8</v>
      </c>
      <c r="M134">
        <v>133</v>
      </c>
    </row>
    <row r="135" spans="1:13" ht="12.75">
      <c r="A135" s="13">
        <v>9</v>
      </c>
      <c r="B135" s="13">
        <v>20</v>
      </c>
      <c r="C135" s="14" t="s">
        <v>47</v>
      </c>
      <c r="D135" s="14" t="s">
        <v>1</v>
      </c>
      <c r="E135" s="15">
        <v>549</v>
      </c>
      <c r="F135" s="15">
        <v>963</v>
      </c>
      <c r="G135" s="66">
        <v>1512</v>
      </c>
      <c r="H135" s="17">
        <v>0</v>
      </c>
      <c r="I135" s="13">
        <v>0</v>
      </c>
      <c r="J135" s="13">
        <v>6</v>
      </c>
      <c r="K135" s="49">
        <v>2</v>
      </c>
      <c r="M135">
        <v>134</v>
      </c>
    </row>
    <row r="136" spans="1:13" ht="12.75">
      <c r="A136" s="13">
        <v>7</v>
      </c>
      <c r="B136" s="13">
        <v>20</v>
      </c>
      <c r="C136" s="14" t="s">
        <v>47</v>
      </c>
      <c r="D136" s="14" t="s">
        <v>1</v>
      </c>
      <c r="E136" s="15">
        <v>712</v>
      </c>
      <c r="F136" s="15">
        <v>962</v>
      </c>
      <c r="G136" s="66">
        <v>1674</v>
      </c>
      <c r="H136" s="17">
        <v>0</v>
      </c>
      <c r="I136" s="13">
        <v>0</v>
      </c>
      <c r="J136" s="13">
        <v>2</v>
      </c>
      <c r="K136" s="49">
        <v>16</v>
      </c>
      <c r="M136">
        <v>135</v>
      </c>
    </row>
    <row r="137" spans="1:13" ht="12.75">
      <c r="A137" s="13">
        <v>6</v>
      </c>
      <c r="B137" s="13">
        <v>20</v>
      </c>
      <c r="C137" s="14" t="s">
        <v>62</v>
      </c>
      <c r="D137" s="14" t="s">
        <v>61</v>
      </c>
      <c r="E137" s="15">
        <v>707</v>
      </c>
      <c r="F137" s="15">
        <v>962</v>
      </c>
      <c r="G137" s="66">
        <v>1669</v>
      </c>
      <c r="H137" s="17">
        <v>50</v>
      </c>
      <c r="I137" s="13">
        <v>0</v>
      </c>
      <c r="J137" s="13">
        <v>14</v>
      </c>
      <c r="K137" s="49">
        <v>11</v>
      </c>
      <c r="M137">
        <v>136</v>
      </c>
    </row>
    <row r="138" spans="1:13" ht="12.75">
      <c r="A138" s="20">
        <v>12</v>
      </c>
      <c r="B138" s="20">
        <v>20</v>
      </c>
      <c r="C138" s="21" t="s">
        <v>44</v>
      </c>
      <c r="D138" s="21" t="s">
        <v>1</v>
      </c>
      <c r="E138" s="22">
        <v>375</v>
      </c>
      <c r="F138" s="22">
        <v>962</v>
      </c>
      <c r="G138" s="71">
        <v>1337</v>
      </c>
      <c r="H138" s="20">
        <v>0</v>
      </c>
      <c r="I138" s="20">
        <v>0</v>
      </c>
      <c r="J138" s="20">
        <v>4</v>
      </c>
      <c r="K138" s="55">
        <v>5</v>
      </c>
      <c r="M138">
        <v>137</v>
      </c>
    </row>
    <row r="139" spans="1:13" ht="12.75">
      <c r="A139" s="13">
        <v>5</v>
      </c>
      <c r="B139" s="13">
        <v>20</v>
      </c>
      <c r="C139" s="14" t="s">
        <v>40</v>
      </c>
      <c r="D139" s="14" t="s">
        <v>1</v>
      </c>
      <c r="E139" s="15">
        <v>875</v>
      </c>
      <c r="F139" s="15">
        <v>960</v>
      </c>
      <c r="G139" s="66">
        <v>1835</v>
      </c>
      <c r="H139" s="17">
        <v>55</v>
      </c>
      <c r="I139" s="13">
        <v>0</v>
      </c>
      <c r="J139" s="13">
        <v>4</v>
      </c>
      <c r="K139" s="49">
        <v>7</v>
      </c>
      <c r="M139">
        <v>138</v>
      </c>
    </row>
    <row r="140" spans="1:13" ht="12.75">
      <c r="A140" s="13">
        <v>7</v>
      </c>
      <c r="B140" s="13">
        <v>20</v>
      </c>
      <c r="C140" s="14" t="s">
        <v>56</v>
      </c>
      <c r="D140" s="14" t="s">
        <v>42</v>
      </c>
      <c r="E140" s="15">
        <v>730</v>
      </c>
      <c r="F140" s="15">
        <v>960</v>
      </c>
      <c r="G140" s="66">
        <v>1690</v>
      </c>
      <c r="H140" s="17">
        <v>51</v>
      </c>
      <c r="I140" s="13">
        <v>0</v>
      </c>
      <c r="J140" s="13">
        <v>2</v>
      </c>
      <c r="K140" s="49">
        <v>19</v>
      </c>
      <c r="M140">
        <v>139</v>
      </c>
    </row>
    <row r="141" spans="1:13" ht="12.75">
      <c r="A141" s="13">
        <v>9</v>
      </c>
      <c r="B141" s="13">
        <v>20</v>
      </c>
      <c r="C141" s="14" t="s">
        <v>38</v>
      </c>
      <c r="D141" s="14" t="s">
        <v>1</v>
      </c>
      <c r="E141" s="15">
        <v>530</v>
      </c>
      <c r="F141" s="15">
        <v>960</v>
      </c>
      <c r="G141" s="66">
        <v>1490</v>
      </c>
      <c r="H141" s="17">
        <v>0</v>
      </c>
      <c r="I141" s="13">
        <v>0</v>
      </c>
      <c r="J141" s="13">
        <v>4</v>
      </c>
      <c r="K141" s="49">
        <v>30</v>
      </c>
      <c r="M141">
        <v>140</v>
      </c>
    </row>
    <row r="142" spans="1:13" ht="12.75">
      <c r="A142" s="13">
        <v>20</v>
      </c>
      <c r="B142" s="13">
        <v>20</v>
      </c>
      <c r="C142" s="14" t="s">
        <v>36</v>
      </c>
      <c r="D142" s="14" t="s">
        <v>1</v>
      </c>
      <c r="E142" s="15">
        <v>81</v>
      </c>
      <c r="F142" s="15">
        <v>958</v>
      </c>
      <c r="G142" s="66">
        <v>1039</v>
      </c>
      <c r="H142" s="17">
        <v>0</v>
      </c>
      <c r="I142" s="13">
        <v>0</v>
      </c>
      <c r="J142" s="13">
        <v>12</v>
      </c>
      <c r="K142" s="49">
        <v>2</v>
      </c>
      <c r="M142">
        <v>141</v>
      </c>
    </row>
    <row r="143" spans="1:13" ht="12.75">
      <c r="A143" s="13">
        <v>5</v>
      </c>
      <c r="B143" s="13">
        <v>20</v>
      </c>
      <c r="C143" s="14" t="s">
        <v>73</v>
      </c>
      <c r="D143" s="14" t="s">
        <v>71</v>
      </c>
      <c r="E143" s="15">
        <v>989</v>
      </c>
      <c r="F143" s="15">
        <v>956</v>
      </c>
      <c r="G143" s="66">
        <v>1945</v>
      </c>
      <c r="H143" s="17">
        <v>60</v>
      </c>
      <c r="I143" s="13">
        <v>0</v>
      </c>
      <c r="J143" s="13">
        <v>0</v>
      </c>
      <c r="K143" s="49">
        <v>26</v>
      </c>
      <c r="M143">
        <v>142</v>
      </c>
    </row>
    <row r="144" spans="1:13" ht="12.75">
      <c r="A144" s="13">
        <v>8</v>
      </c>
      <c r="B144" s="13">
        <v>20</v>
      </c>
      <c r="C144" s="14" t="s">
        <v>37</v>
      </c>
      <c r="D144" s="14" t="s">
        <v>31</v>
      </c>
      <c r="E144" s="15">
        <v>601</v>
      </c>
      <c r="F144" s="15">
        <v>953</v>
      </c>
      <c r="G144" s="52">
        <f>SUM(E144:F144)</f>
        <v>1554</v>
      </c>
      <c r="H144" s="17">
        <v>0</v>
      </c>
      <c r="I144" s="13">
        <v>0</v>
      </c>
      <c r="J144" s="13">
        <v>8</v>
      </c>
      <c r="K144" s="49">
        <v>28</v>
      </c>
      <c r="M144">
        <v>143</v>
      </c>
    </row>
    <row r="145" spans="1:13" ht="12.75">
      <c r="A145" s="13">
        <v>18</v>
      </c>
      <c r="B145" s="13">
        <v>20</v>
      </c>
      <c r="C145" s="14" t="s">
        <v>40</v>
      </c>
      <c r="D145" s="14" t="s">
        <v>1</v>
      </c>
      <c r="E145" s="15">
        <v>286</v>
      </c>
      <c r="F145" s="15">
        <v>952</v>
      </c>
      <c r="G145" s="66">
        <v>1238</v>
      </c>
      <c r="H145" s="17">
        <v>0</v>
      </c>
      <c r="I145" s="13">
        <v>0</v>
      </c>
      <c r="J145" s="13">
        <v>12</v>
      </c>
      <c r="K145" s="49">
        <v>30</v>
      </c>
      <c r="M145">
        <v>144</v>
      </c>
    </row>
    <row r="146" spans="1:13" ht="12.75">
      <c r="A146" s="13">
        <v>2</v>
      </c>
      <c r="B146" s="13">
        <v>20</v>
      </c>
      <c r="C146" s="14" t="s">
        <v>85</v>
      </c>
      <c r="D146" s="14" t="s">
        <v>86</v>
      </c>
      <c r="E146" s="15">
        <v>1066</v>
      </c>
      <c r="F146" s="15">
        <v>949</v>
      </c>
      <c r="G146" s="66">
        <v>2015</v>
      </c>
      <c r="H146" s="17">
        <v>75</v>
      </c>
      <c r="I146" s="13">
        <v>0</v>
      </c>
      <c r="J146" s="13">
        <v>4</v>
      </c>
      <c r="K146" s="49">
        <v>25</v>
      </c>
      <c r="M146">
        <v>145</v>
      </c>
    </row>
    <row r="147" spans="1:13" ht="12.75">
      <c r="A147" s="13">
        <v>11</v>
      </c>
      <c r="B147" s="13">
        <v>20</v>
      </c>
      <c r="C147" s="14" t="s">
        <v>38</v>
      </c>
      <c r="D147" s="14" t="s">
        <v>1</v>
      </c>
      <c r="E147" s="15">
        <v>441</v>
      </c>
      <c r="F147" s="15">
        <v>947</v>
      </c>
      <c r="G147" s="66">
        <f>E147+F147</f>
        <v>1388</v>
      </c>
      <c r="H147" s="17">
        <v>0</v>
      </c>
      <c r="I147" s="13">
        <v>0</v>
      </c>
      <c r="J147" s="13">
        <v>8</v>
      </c>
      <c r="K147" s="49">
        <v>1</v>
      </c>
      <c r="M147">
        <v>146</v>
      </c>
    </row>
    <row r="148" spans="1:13" ht="12.75">
      <c r="A148" s="13">
        <v>15</v>
      </c>
      <c r="B148" s="13">
        <v>20</v>
      </c>
      <c r="C148" s="14" t="s">
        <v>47</v>
      </c>
      <c r="D148" s="14" t="s">
        <v>1</v>
      </c>
      <c r="E148" s="15">
        <v>308</v>
      </c>
      <c r="F148" s="15">
        <v>947</v>
      </c>
      <c r="G148" s="66">
        <v>1255</v>
      </c>
      <c r="H148" s="17">
        <v>0</v>
      </c>
      <c r="I148" s="13">
        <v>0</v>
      </c>
      <c r="J148" s="13">
        <v>8</v>
      </c>
      <c r="K148" s="49">
        <v>18</v>
      </c>
      <c r="M148">
        <v>147</v>
      </c>
    </row>
    <row r="149" spans="1:13" ht="12.75">
      <c r="A149" s="13">
        <v>8</v>
      </c>
      <c r="B149" s="13">
        <v>20</v>
      </c>
      <c r="C149" s="14" t="s">
        <v>50</v>
      </c>
      <c r="D149" s="14" t="s">
        <v>42</v>
      </c>
      <c r="E149" s="15">
        <v>773</v>
      </c>
      <c r="F149" s="15">
        <v>946</v>
      </c>
      <c r="G149" s="66">
        <v>1719</v>
      </c>
      <c r="H149" s="17">
        <v>0</v>
      </c>
      <c r="I149" s="13">
        <v>0</v>
      </c>
      <c r="J149" s="13">
        <v>4</v>
      </c>
      <c r="K149" s="49">
        <v>2</v>
      </c>
      <c r="M149">
        <v>148</v>
      </c>
    </row>
    <row r="150" spans="1:13" ht="12.75">
      <c r="A150" s="13">
        <v>7</v>
      </c>
      <c r="B150" s="13">
        <v>20</v>
      </c>
      <c r="C150" s="14" t="s">
        <v>59</v>
      </c>
      <c r="D150" s="14" t="s">
        <v>1</v>
      </c>
      <c r="E150" s="15">
        <v>606</v>
      </c>
      <c r="F150" s="15">
        <v>946</v>
      </c>
      <c r="G150" s="66">
        <v>1552</v>
      </c>
      <c r="H150" s="17">
        <v>0</v>
      </c>
      <c r="I150" s="13">
        <v>0</v>
      </c>
      <c r="J150" s="13">
        <v>6</v>
      </c>
      <c r="K150" s="49">
        <v>17</v>
      </c>
      <c r="M150">
        <v>149</v>
      </c>
    </row>
    <row r="151" spans="1:13" ht="12.75">
      <c r="A151" s="13">
        <v>4</v>
      </c>
      <c r="B151" s="13">
        <v>20</v>
      </c>
      <c r="C151" s="14" t="s">
        <v>51</v>
      </c>
      <c r="D151" s="14" t="s">
        <v>1</v>
      </c>
      <c r="E151" s="15">
        <v>895</v>
      </c>
      <c r="F151" s="15">
        <v>944</v>
      </c>
      <c r="G151" s="66">
        <v>1839</v>
      </c>
      <c r="H151" s="17">
        <v>57</v>
      </c>
      <c r="I151" s="13">
        <v>0</v>
      </c>
      <c r="J151" s="13">
        <v>8</v>
      </c>
      <c r="K151" s="49">
        <v>3</v>
      </c>
      <c r="M151">
        <v>150</v>
      </c>
    </row>
    <row r="152" spans="1:13" ht="12.75">
      <c r="A152" s="13">
        <v>2</v>
      </c>
      <c r="B152" s="13">
        <v>20</v>
      </c>
      <c r="C152" s="14" t="s">
        <v>37</v>
      </c>
      <c r="D152" s="14" t="s">
        <v>31</v>
      </c>
      <c r="E152" s="15">
        <v>1135</v>
      </c>
      <c r="F152" s="15">
        <v>939</v>
      </c>
      <c r="G152" s="66">
        <v>2074</v>
      </c>
      <c r="H152" s="17">
        <v>80</v>
      </c>
      <c r="I152" s="13">
        <v>10</v>
      </c>
      <c r="J152" s="13">
        <v>0</v>
      </c>
      <c r="K152" s="49">
        <v>8</v>
      </c>
      <c r="M152">
        <v>151</v>
      </c>
    </row>
    <row r="153" spans="1:13" ht="12.75">
      <c r="A153" s="13">
        <v>7</v>
      </c>
      <c r="B153" s="13">
        <v>20</v>
      </c>
      <c r="C153" s="14" t="s">
        <v>58</v>
      </c>
      <c r="D153" s="14" t="s">
        <v>87</v>
      </c>
      <c r="E153" s="15">
        <v>673</v>
      </c>
      <c r="F153" s="15">
        <v>939</v>
      </c>
      <c r="G153" s="66">
        <v>1612</v>
      </c>
      <c r="H153" s="17">
        <v>35</v>
      </c>
      <c r="I153" s="13">
        <v>0</v>
      </c>
      <c r="J153" s="13">
        <v>4</v>
      </c>
      <c r="K153" s="49">
        <v>14</v>
      </c>
      <c r="M153">
        <v>152</v>
      </c>
    </row>
    <row r="154" spans="1:13" ht="12.75">
      <c r="A154" s="13">
        <v>15</v>
      </c>
      <c r="B154" s="13">
        <v>20</v>
      </c>
      <c r="C154" s="14" t="s">
        <v>49</v>
      </c>
      <c r="D154" s="14" t="s">
        <v>35</v>
      </c>
      <c r="E154" s="15">
        <v>396</v>
      </c>
      <c r="F154" s="15">
        <v>939</v>
      </c>
      <c r="G154" s="52">
        <f>SUM(E154:F154)</f>
        <v>1335</v>
      </c>
      <c r="H154" s="17">
        <v>0</v>
      </c>
      <c r="I154" s="13">
        <v>0</v>
      </c>
      <c r="J154" s="13">
        <v>6</v>
      </c>
      <c r="K154" s="49">
        <v>28</v>
      </c>
      <c r="M154">
        <v>153</v>
      </c>
    </row>
    <row r="155" spans="1:13" ht="12.75">
      <c r="A155" s="13">
        <v>2</v>
      </c>
      <c r="B155" s="13">
        <v>20</v>
      </c>
      <c r="C155" s="14" t="s">
        <v>0</v>
      </c>
      <c r="D155" s="14" t="s">
        <v>1</v>
      </c>
      <c r="E155" s="15">
        <v>1006</v>
      </c>
      <c r="F155" s="15">
        <v>938</v>
      </c>
      <c r="G155" s="66">
        <v>1944</v>
      </c>
      <c r="H155" s="17">
        <v>80</v>
      </c>
      <c r="I155" s="13">
        <v>0</v>
      </c>
      <c r="J155" s="13">
        <v>4</v>
      </c>
      <c r="K155" s="49">
        <v>27</v>
      </c>
      <c r="M155">
        <v>154</v>
      </c>
    </row>
    <row r="156" spans="1:13" ht="12.75">
      <c r="A156" s="13">
        <v>6</v>
      </c>
      <c r="B156" s="13">
        <v>20</v>
      </c>
      <c r="C156" s="14" t="s">
        <v>34</v>
      </c>
      <c r="D156" s="14" t="s">
        <v>35</v>
      </c>
      <c r="E156" s="15">
        <v>789</v>
      </c>
      <c r="F156" s="15">
        <v>936</v>
      </c>
      <c r="G156" s="66">
        <v>1725</v>
      </c>
      <c r="H156" s="17">
        <v>55</v>
      </c>
      <c r="I156" s="13">
        <v>0</v>
      </c>
      <c r="J156" s="13">
        <v>10</v>
      </c>
      <c r="K156" s="49">
        <v>25</v>
      </c>
      <c r="M156">
        <v>155</v>
      </c>
    </row>
    <row r="157" spans="1:13" ht="12.75">
      <c r="A157" s="13">
        <v>18</v>
      </c>
      <c r="B157" s="13">
        <v>20</v>
      </c>
      <c r="C157" s="14" t="s">
        <v>43</v>
      </c>
      <c r="D157" s="14" t="s">
        <v>1</v>
      </c>
      <c r="E157" s="15">
        <v>335</v>
      </c>
      <c r="F157" s="15">
        <v>932</v>
      </c>
      <c r="G157" s="66">
        <v>1267</v>
      </c>
      <c r="H157" s="17">
        <v>0</v>
      </c>
      <c r="I157" s="13">
        <v>0</v>
      </c>
      <c r="J157" s="13">
        <v>16</v>
      </c>
      <c r="K157" s="49">
        <v>14</v>
      </c>
      <c r="M157">
        <v>156</v>
      </c>
    </row>
    <row r="158" spans="1:13" ht="12.75">
      <c r="A158" s="13">
        <v>20</v>
      </c>
      <c r="B158" s="13">
        <v>20</v>
      </c>
      <c r="C158" s="14" t="s">
        <v>51</v>
      </c>
      <c r="D158" s="14" t="s">
        <v>1</v>
      </c>
      <c r="E158" s="15">
        <v>160</v>
      </c>
      <c r="F158" s="15">
        <v>931</v>
      </c>
      <c r="G158" s="66">
        <v>1091</v>
      </c>
      <c r="H158" s="17">
        <v>0</v>
      </c>
      <c r="I158" s="13">
        <v>0</v>
      </c>
      <c r="J158" s="13">
        <v>6</v>
      </c>
      <c r="K158" s="49">
        <v>24</v>
      </c>
      <c r="M158">
        <v>157</v>
      </c>
    </row>
    <row r="159" spans="1:13" ht="12.75">
      <c r="A159" s="13">
        <v>9</v>
      </c>
      <c r="B159" s="13">
        <v>20</v>
      </c>
      <c r="C159" s="14" t="s">
        <v>0</v>
      </c>
      <c r="D159" s="14" t="s">
        <v>1</v>
      </c>
      <c r="E159" s="15">
        <v>701</v>
      </c>
      <c r="F159" s="15">
        <v>930</v>
      </c>
      <c r="G159" s="66">
        <v>1631</v>
      </c>
      <c r="H159" s="17">
        <v>0</v>
      </c>
      <c r="I159" s="13">
        <v>0</v>
      </c>
      <c r="J159" s="13">
        <v>6</v>
      </c>
      <c r="K159" s="49">
        <v>4</v>
      </c>
      <c r="M159">
        <v>158</v>
      </c>
    </row>
    <row r="160" spans="1:13" ht="12.75">
      <c r="A160" s="13">
        <v>5</v>
      </c>
      <c r="B160" s="13">
        <v>20</v>
      </c>
      <c r="C160" s="14" t="s">
        <v>0</v>
      </c>
      <c r="D160" s="14" t="s">
        <v>1</v>
      </c>
      <c r="E160" s="15">
        <v>933</v>
      </c>
      <c r="F160" s="15">
        <v>929</v>
      </c>
      <c r="G160" s="66">
        <v>1862</v>
      </c>
      <c r="H160" s="17">
        <v>55</v>
      </c>
      <c r="I160" s="13">
        <v>0</v>
      </c>
      <c r="J160" s="13">
        <v>8</v>
      </c>
      <c r="K160" s="49">
        <v>21</v>
      </c>
      <c r="M160">
        <v>159</v>
      </c>
    </row>
    <row r="161" spans="1:13" ht="12.75">
      <c r="A161" s="13">
        <v>9</v>
      </c>
      <c r="B161" s="13">
        <v>20</v>
      </c>
      <c r="C161" s="14" t="s">
        <v>55</v>
      </c>
      <c r="D161" s="14" t="s">
        <v>1</v>
      </c>
      <c r="E161" s="15">
        <v>646</v>
      </c>
      <c r="F161" s="15">
        <v>929</v>
      </c>
      <c r="G161" s="66">
        <v>1575</v>
      </c>
      <c r="H161" s="17">
        <v>0</v>
      </c>
      <c r="I161" s="13">
        <v>0</v>
      </c>
      <c r="J161" s="13">
        <v>2</v>
      </c>
      <c r="K161" s="49">
        <v>7</v>
      </c>
      <c r="M161">
        <v>160</v>
      </c>
    </row>
    <row r="162" spans="1:13" ht="12.75">
      <c r="A162" s="13">
        <v>6</v>
      </c>
      <c r="B162" s="13">
        <v>20</v>
      </c>
      <c r="C162" s="50" t="s">
        <v>73</v>
      </c>
      <c r="D162" s="14" t="s">
        <v>71</v>
      </c>
      <c r="E162" s="15">
        <v>754</v>
      </c>
      <c r="F162" s="15">
        <v>928</v>
      </c>
      <c r="G162" s="52">
        <f>SUM(E162:F162)</f>
        <v>1682</v>
      </c>
      <c r="H162" s="17">
        <v>55</v>
      </c>
      <c r="I162" s="13">
        <v>0</v>
      </c>
      <c r="J162" s="13">
        <v>10</v>
      </c>
      <c r="K162" s="49">
        <v>28</v>
      </c>
      <c r="M162">
        <v>161</v>
      </c>
    </row>
    <row r="163" spans="1:13" ht="12.75">
      <c r="A163" s="13">
        <v>22</v>
      </c>
      <c r="B163" s="13">
        <v>20</v>
      </c>
      <c r="C163" s="14" t="s">
        <v>50</v>
      </c>
      <c r="D163" s="14" t="s">
        <v>42</v>
      </c>
      <c r="E163" s="15">
        <v>198</v>
      </c>
      <c r="F163" s="15">
        <v>928</v>
      </c>
      <c r="G163" s="66">
        <v>1126</v>
      </c>
      <c r="H163" s="17">
        <v>0</v>
      </c>
      <c r="I163" s="13">
        <v>0</v>
      </c>
      <c r="J163" s="13">
        <v>12</v>
      </c>
      <c r="K163" s="49">
        <v>25</v>
      </c>
      <c r="M163">
        <v>162</v>
      </c>
    </row>
    <row r="164" spans="1:13" ht="12.75">
      <c r="A164" s="13">
        <v>17</v>
      </c>
      <c r="B164" s="13">
        <v>20</v>
      </c>
      <c r="C164" s="14" t="s">
        <v>50</v>
      </c>
      <c r="D164" s="14" t="s">
        <v>42</v>
      </c>
      <c r="E164" s="15">
        <v>200</v>
      </c>
      <c r="F164" s="15">
        <v>927</v>
      </c>
      <c r="G164" s="66">
        <f>E164+F164</f>
        <v>1127</v>
      </c>
      <c r="H164" s="15">
        <v>0</v>
      </c>
      <c r="I164" s="18">
        <v>0</v>
      </c>
      <c r="J164" s="18">
        <v>10</v>
      </c>
      <c r="K164" s="49">
        <v>1</v>
      </c>
      <c r="M164">
        <v>163</v>
      </c>
    </row>
    <row r="165" spans="1:13" ht="12.75">
      <c r="A165" s="13">
        <v>8</v>
      </c>
      <c r="B165" s="13">
        <v>20</v>
      </c>
      <c r="C165" s="14" t="s">
        <v>30</v>
      </c>
      <c r="D165" s="14" t="s">
        <v>31</v>
      </c>
      <c r="E165" s="15">
        <v>543</v>
      </c>
      <c r="F165" s="15">
        <v>925</v>
      </c>
      <c r="G165" s="66">
        <v>1468</v>
      </c>
      <c r="H165" s="17">
        <v>0</v>
      </c>
      <c r="I165" s="13">
        <v>0</v>
      </c>
      <c r="J165" s="13">
        <v>12</v>
      </c>
      <c r="K165" s="49">
        <v>17</v>
      </c>
      <c r="M165">
        <v>164</v>
      </c>
    </row>
    <row r="166" spans="1:13" ht="12.75">
      <c r="A166" s="13">
        <v>11</v>
      </c>
      <c r="B166" s="13">
        <v>20</v>
      </c>
      <c r="C166" s="14" t="s">
        <v>48</v>
      </c>
      <c r="D166" s="14" t="s">
        <v>42</v>
      </c>
      <c r="E166" s="15">
        <v>588</v>
      </c>
      <c r="F166" s="15">
        <v>923</v>
      </c>
      <c r="G166" s="66">
        <v>1511</v>
      </c>
      <c r="H166" s="17">
        <v>0</v>
      </c>
      <c r="I166" s="13">
        <v>0</v>
      </c>
      <c r="J166" s="13">
        <v>4</v>
      </c>
      <c r="K166" s="49">
        <v>12</v>
      </c>
      <c r="M166">
        <v>165</v>
      </c>
    </row>
    <row r="167" spans="1:13" ht="12.75">
      <c r="A167" s="20">
        <v>4</v>
      </c>
      <c r="B167" s="20">
        <v>20</v>
      </c>
      <c r="C167" s="21" t="s">
        <v>47</v>
      </c>
      <c r="D167" s="21" t="s">
        <v>1</v>
      </c>
      <c r="E167" s="22">
        <v>765</v>
      </c>
      <c r="F167" s="22">
        <v>921</v>
      </c>
      <c r="G167" s="71">
        <v>1686</v>
      </c>
      <c r="H167" s="20">
        <v>55</v>
      </c>
      <c r="I167" s="20">
        <v>0</v>
      </c>
      <c r="J167" s="20">
        <v>2</v>
      </c>
      <c r="K167" s="55">
        <v>5</v>
      </c>
      <c r="M167">
        <v>166</v>
      </c>
    </row>
    <row r="168" spans="1:13" ht="12.75">
      <c r="A168" s="13">
        <v>16</v>
      </c>
      <c r="B168" s="13">
        <v>20</v>
      </c>
      <c r="C168" s="14" t="s">
        <v>0</v>
      </c>
      <c r="D168" s="14" t="s">
        <v>1</v>
      </c>
      <c r="E168" s="15">
        <v>580</v>
      </c>
      <c r="F168" s="15">
        <v>921</v>
      </c>
      <c r="G168" s="66">
        <v>1501</v>
      </c>
      <c r="H168" s="15">
        <v>0</v>
      </c>
      <c r="I168" s="18">
        <v>0</v>
      </c>
      <c r="J168" s="18">
        <v>2</v>
      </c>
      <c r="K168" s="49">
        <v>20</v>
      </c>
      <c r="M168">
        <v>167</v>
      </c>
    </row>
    <row r="169" spans="1:13" ht="12.75">
      <c r="A169" s="13">
        <v>12</v>
      </c>
      <c r="B169" s="13">
        <v>20</v>
      </c>
      <c r="C169" s="14" t="s">
        <v>59</v>
      </c>
      <c r="D169" s="14" t="s">
        <v>1</v>
      </c>
      <c r="E169" s="15">
        <v>525</v>
      </c>
      <c r="F169" s="15">
        <v>921</v>
      </c>
      <c r="G169" s="66">
        <v>1446</v>
      </c>
      <c r="H169" s="17">
        <v>0</v>
      </c>
      <c r="I169" s="13">
        <v>0</v>
      </c>
      <c r="J169" s="13">
        <v>6</v>
      </c>
      <c r="K169" s="49">
        <v>11</v>
      </c>
      <c r="M169">
        <v>168</v>
      </c>
    </row>
    <row r="170" spans="1:13" ht="12.75">
      <c r="A170" s="13">
        <v>22</v>
      </c>
      <c r="B170" s="13">
        <v>20</v>
      </c>
      <c r="C170" s="14" t="s">
        <v>84</v>
      </c>
      <c r="D170" s="14" t="s">
        <v>71</v>
      </c>
      <c r="E170" s="15">
        <v>123</v>
      </c>
      <c r="F170" s="15">
        <v>921</v>
      </c>
      <c r="G170" s="52">
        <f>SUM(E170:F170)</f>
        <v>1044</v>
      </c>
      <c r="H170" s="17">
        <v>0</v>
      </c>
      <c r="I170" s="13">
        <v>0</v>
      </c>
      <c r="J170" s="13">
        <v>4</v>
      </c>
      <c r="K170" s="49">
        <v>28</v>
      </c>
      <c r="M170">
        <v>169</v>
      </c>
    </row>
    <row r="171" spans="1:13" ht="12.75">
      <c r="A171" s="13">
        <v>7</v>
      </c>
      <c r="B171" s="13">
        <v>20</v>
      </c>
      <c r="C171" s="14" t="s">
        <v>51</v>
      </c>
      <c r="D171" s="14" t="s">
        <v>1</v>
      </c>
      <c r="E171" s="15">
        <v>687</v>
      </c>
      <c r="F171" s="15">
        <v>920</v>
      </c>
      <c r="G171" s="66">
        <v>1607</v>
      </c>
      <c r="H171" s="17">
        <v>0</v>
      </c>
      <c r="I171" s="13">
        <v>0</v>
      </c>
      <c r="J171" s="13">
        <v>2</v>
      </c>
      <c r="K171" s="49">
        <v>6</v>
      </c>
      <c r="M171">
        <v>170</v>
      </c>
    </row>
    <row r="172" spans="1:13" ht="12.75">
      <c r="A172" s="13">
        <v>6</v>
      </c>
      <c r="B172" s="13">
        <v>20</v>
      </c>
      <c r="C172" s="14" t="s">
        <v>44</v>
      </c>
      <c r="D172" s="14" t="s">
        <v>1</v>
      </c>
      <c r="E172" s="15">
        <v>796</v>
      </c>
      <c r="F172" s="15">
        <v>919</v>
      </c>
      <c r="G172" s="66">
        <v>1715</v>
      </c>
      <c r="H172" s="17">
        <v>0</v>
      </c>
      <c r="I172" s="13">
        <v>0</v>
      </c>
      <c r="J172" s="13">
        <v>2</v>
      </c>
      <c r="K172" s="49">
        <v>3</v>
      </c>
      <c r="M172">
        <v>171</v>
      </c>
    </row>
    <row r="173" spans="1:13" ht="12.75">
      <c r="A173" s="13">
        <v>18</v>
      </c>
      <c r="B173" s="13">
        <v>20</v>
      </c>
      <c r="C173" s="14" t="s">
        <v>38</v>
      </c>
      <c r="D173" s="14" t="s">
        <v>1</v>
      </c>
      <c r="E173" s="15">
        <v>380</v>
      </c>
      <c r="F173" s="15">
        <v>918</v>
      </c>
      <c r="G173" s="66">
        <v>1298</v>
      </c>
      <c r="H173" s="17">
        <v>0</v>
      </c>
      <c r="I173" s="13">
        <v>0</v>
      </c>
      <c r="J173" s="13">
        <v>12</v>
      </c>
      <c r="K173" s="49">
        <v>10</v>
      </c>
      <c r="M173">
        <v>172</v>
      </c>
    </row>
    <row r="174" spans="1:13" ht="12.75">
      <c r="A174" s="13">
        <v>6</v>
      </c>
      <c r="B174" s="13">
        <v>20</v>
      </c>
      <c r="C174" s="14" t="s">
        <v>58</v>
      </c>
      <c r="D174" s="14" t="s">
        <v>35</v>
      </c>
      <c r="E174" s="15">
        <v>805</v>
      </c>
      <c r="F174" s="15">
        <v>916</v>
      </c>
      <c r="G174" s="66">
        <v>1721</v>
      </c>
      <c r="H174" s="17">
        <v>55</v>
      </c>
      <c r="I174" s="13">
        <v>0</v>
      </c>
      <c r="J174" s="13">
        <v>4</v>
      </c>
      <c r="K174" s="49">
        <v>30</v>
      </c>
      <c r="M174">
        <v>173</v>
      </c>
    </row>
    <row r="175" spans="1:13" ht="12.75">
      <c r="A175" s="13">
        <v>7</v>
      </c>
      <c r="B175" s="13">
        <v>20</v>
      </c>
      <c r="C175" s="14" t="s">
        <v>38</v>
      </c>
      <c r="D175" s="14" t="s">
        <v>1</v>
      </c>
      <c r="E175" s="15">
        <v>701</v>
      </c>
      <c r="F175" s="15">
        <v>916</v>
      </c>
      <c r="G175" s="66">
        <v>1617</v>
      </c>
      <c r="H175" s="17">
        <v>44</v>
      </c>
      <c r="I175" s="13">
        <v>0</v>
      </c>
      <c r="J175" s="13">
        <v>4</v>
      </c>
      <c r="K175" s="49">
        <v>26</v>
      </c>
      <c r="M175">
        <v>174</v>
      </c>
    </row>
    <row r="176" spans="1:13" ht="12.75">
      <c r="A176" s="13">
        <v>14</v>
      </c>
      <c r="B176" s="13">
        <v>20</v>
      </c>
      <c r="C176" s="14" t="s">
        <v>37</v>
      </c>
      <c r="D176" s="14" t="s">
        <v>31</v>
      </c>
      <c r="E176" s="15">
        <v>428</v>
      </c>
      <c r="F176" s="15">
        <v>916</v>
      </c>
      <c r="G176" s="66">
        <v>1344</v>
      </c>
      <c r="H176" s="17">
        <v>0</v>
      </c>
      <c r="I176" s="13">
        <v>0</v>
      </c>
      <c r="J176" s="13">
        <v>2</v>
      </c>
      <c r="K176" s="49">
        <v>30</v>
      </c>
      <c r="M176">
        <v>175</v>
      </c>
    </row>
    <row r="177" spans="1:13" ht="12.75">
      <c r="A177" s="13">
        <v>11</v>
      </c>
      <c r="B177" s="13">
        <v>20</v>
      </c>
      <c r="C177" s="14" t="s">
        <v>34</v>
      </c>
      <c r="D177" s="14" t="s">
        <v>35</v>
      </c>
      <c r="E177" s="15">
        <v>494</v>
      </c>
      <c r="F177" s="15">
        <v>915</v>
      </c>
      <c r="G177" s="66">
        <v>1409</v>
      </c>
      <c r="H177" s="17">
        <v>0</v>
      </c>
      <c r="I177" s="13">
        <v>0</v>
      </c>
      <c r="J177" s="13">
        <v>8</v>
      </c>
      <c r="K177" s="49">
        <v>9</v>
      </c>
      <c r="M177">
        <v>176</v>
      </c>
    </row>
    <row r="178" spans="1:13" ht="12.75">
      <c r="A178" s="13">
        <v>8</v>
      </c>
      <c r="B178" s="13">
        <v>20</v>
      </c>
      <c r="C178" s="14" t="s">
        <v>49</v>
      </c>
      <c r="D178" s="14" t="s">
        <v>35</v>
      </c>
      <c r="E178" s="15">
        <v>681</v>
      </c>
      <c r="F178" s="15">
        <v>914</v>
      </c>
      <c r="G178" s="66">
        <v>1595</v>
      </c>
      <c r="H178" s="17">
        <v>47</v>
      </c>
      <c r="I178" s="13">
        <v>0</v>
      </c>
      <c r="J178" s="13">
        <v>0</v>
      </c>
      <c r="K178" s="49">
        <v>25</v>
      </c>
      <c r="M178">
        <v>177</v>
      </c>
    </row>
    <row r="179" spans="1:13" ht="12.75">
      <c r="A179" s="13">
        <v>4</v>
      </c>
      <c r="B179" s="13">
        <v>20</v>
      </c>
      <c r="C179" s="14" t="s">
        <v>38</v>
      </c>
      <c r="D179" s="14" t="s">
        <v>1</v>
      </c>
      <c r="E179" s="15">
        <v>895</v>
      </c>
      <c r="F179" s="15">
        <v>910</v>
      </c>
      <c r="G179" s="52">
        <f>SUM(E179:F179)</f>
        <v>1805</v>
      </c>
      <c r="H179" s="17">
        <v>65</v>
      </c>
      <c r="I179" s="13">
        <v>0</v>
      </c>
      <c r="J179" s="13">
        <v>4</v>
      </c>
      <c r="K179" s="49">
        <v>28</v>
      </c>
      <c r="M179">
        <v>178</v>
      </c>
    </row>
    <row r="180" spans="1:13" ht="12.75">
      <c r="A180" s="13">
        <v>6</v>
      </c>
      <c r="B180" s="13">
        <v>20</v>
      </c>
      <c r="C180" s="14" t="s">
        <v>36</v>
      </c>
      <c r="D180" s="14" t="s">
        <v>1</v>
      </c>
      <c r="E180" s="15">
        <v>713</v>
      </c>
      <c r="F180" s="15">
        <v>910</v>
      </c>
      <c r="G180" s="66">
        <v>1623</v>
      </c>
      <c r="H180" s="17">
        <v>55</v>
      </c>
      <c r="I180" s="13">
        <v>0</v>
      </c>
      <c r="J180" s="13">
        <v>4</v>
      </c>
      <c r="K180" s="49">
        <v>26</v>
      </c>
      <c r="M180">
        <v>179</v>
      </c>
    </row>
    <row r="181" spans="1:13" ht="12.75">
      <c r="A181" s="13">
        <v>9</v>
      </c>
      <c r="B181" s="13">
        <v>20</v>
      </c>
      <c r="C181" s="14" t="s">
        <v>36</v>
      </c>
      <c r="D181" s="14" t="s">
        <v>1</v>
      </c>
      <c r="E181" s="15">
        <v>596</v>
      </c>
      <c r="F181" s="15">
        <v>910</v>
      </c>
      <c r="G181" s="66">
        <v>1506</v>
      </c>
      <c r="H181" s="17">
        <v>0</v>
      </c>
      <c r="I181" s="13">
        <v>0</v>
      </c>
      <c r="J181" s="13">
        <v>6</v>
      </c>
      <c r="K181" s="49">
        <v>13</v>
      </c>
      <c r="M181">
        <v>180</v>
      </c>
    </row>
    <row r="182" spans="1:13" ht="12.75">
      <c r="A182" s="13">
        <v>9</v>
      </c>
      <c r="B182" s="13">
        <v>20</v>
      </c>
      <c r="C182" s="14" t="s">
        <v>34</v>
      </c>
      <c r="D182" s="14" t="s">
        <v>35</v>
      </c>
      <c r="E182" s="15">
        <v>850</v>
      </c>
      <c r="F182" s="15">
        <v>909</v>
      </c>
      <c r="G182" s="66">
        <v>1759</v>
      </c>
      <c r="H182" s="17">
        <v>0</v>
      </c>
      <c r="I182" s="13">
        <v>0</v>
      </c>
      <c r="J182" s="13">
        <v>0</v>
      </c>
      <c r="K182" s="49">
        <v>20</v>
      </c>
      <c r="M182">
        <v>181</v>
      </c>
    </row>
    <row r="183" spans="1:13" ht="12.75">
      <c r="A183" s="13">
        <v>2</v>
      </c>
      <c r="B183" s="13">
        <v>20</v>
      </c>
      <c r="C183" s="14" t="s">
        <v>37</v>
      </c>
      <c r="D183" s="14" t="s">
        <v>31</v>
      </c>
      <c r="E183" s="15">
        <v>1081</v>
      </c>
      <c r="F183" s="15">
        <v>908</v>
      </c>
      <c r="G183" s="66">
        <v>1989</v>
      </c>
      <c r="H183" s="17">
        <v>75</v>
      </c>
      <c r="I183" s="13">
        <v>0</v>
      </c>
      <c r="J183" s="13">
        <v>2</v>
      </c>
      <c r="K183" s="49">
        <v>14</v>
      </c>
      <c r="M183">
        <v>182</v>
      </c>
    </row>
    <row r="184" spans="1:13" ht="12.75">
      <c r="A184" s="13">
        <v>14</v>
      </c>
      <c r="B184" s="13">
        <v>20</v>
      </c>
      <c r="C184" s="14" t="s">
        <v>48</v>
      </c>
      <c r="D184" s="14" t="s">
        <v>42</v>
      </c>
      <c r="E184" s="15">
        <v>500</v>
      </c>
      <c r="F184" s="15">
        <v>908</v>
      </c>
      <c r="G184" s="66">
        <v>1408</v>
      </c>
      <c r="H184" s="17">
        <v>0</v>
      </c>
      <c r="I184" s="13">
        <v>0</v>
      </c>
      <c r="J184" s="13">
        <v>8</v>
      </c>
      <c r="K184" s="49">
        <v>11</v>
      </c>
      <c r="M184">
        <v>183</v>
      </c>
    </row>
    <row r="185" spans="1:13" ht="12.75">
      <c r="A185" s="13">
        <v>15</v>
      </c>
      <c r="B185" s="13">
        <v>20</v>
      </c>
      <c r="C185" s="14" t="s">
        <v>52</v>
      </c>
      <c r="D185" s="14" t="s">
        <v>35</v>
      </c>
      <c r="E185" s="15">
        <v>492</v>
      </c>
      <c r="F185" s="15">
        <v>908</v>
      </c>
      <c r="G185" s="66">
        <v>1400</v>
      </c>
      <c r="H185" s="17">
        <v>0</v>
      </c>
      <c r="I185" s="13">
        <v>0</v>
      </c>
      <c r="J185" s="13">
        <v>6</v>
      </c>
      <c r="K185" s="49">
        <v>12</v>
      </c>
      <c r="M185">
        <v>184</v>
      </c>
    </row>
    <row r="186" spans="1:13" ht="12.75">
      <c r="A186" s="13">
        <v>8</v>
      </c>
      <c r="B186" s="13">
        <v>20</v>
      </c>
      <c r="C186" s="14" t="s">
        <v>52</v>
      </c>
      <c r="D186" s="14" t="s">
        <v>35</v>
      </c>
      <c r="E186" s="15">
        <v>716</v>
      </c>
      <c r="F186" s="15">
        <v>906</v>
      </c>
      <c r="G186" s="66">
        <v>1622</v>
      </c>
      <c r="H186" s="17">
        <v>0</v>
      </c>
      <c r="I186" s="13">
        <v>0</v>
      </c>
      <c r="J186" s="13">
        <v>0</v>
      </c>
      <c r="K186" s="49">
        <v>10</v>
      </c>
      <c r="M186">
        <v>185</v>
      </c>
    </row>
    <row r="187" spans="1:13" ht="12.75">
      <c r="A187" s="13">
        <v>4</v>
      </c>
      <c r="B187" s="13">
        <v>20</v>
      </c>
      <c r="C187" s="14" t="s">
        <v>53</v>
      </c>
      <c r="D187" s="14" t="s">
        <v>1</v>
      </c>
      <c r="E187" s="15">
        <v>940</v>
      </c>
      <c r="F187" s="15">
        <v>904</v>
      </c>
      <c r="G187" s="66">
        <v>1844</v>
      </c>
      <c r="H187" s="17">
        <v>65</v>
      </c>
      <c r="I187" s="13">
        <v>0</v>
      </c>
      <c r="J187" s="13">
        <v>6</v>
      </c>
      <c r="K187" s="49">
        <v>22</v>
      </c>
      <c r="M187">
        <v>186</v>
      </c>
    </row>
    <row r="188" spans="1:13" ht="12.75">
      <c r="A188" s="13">
        <v>3</v>
      </c>
      <c r="B188" s="13">
        <v>20</v>
      </c>
      <c r="C188" s="14" t="s">
        <v>52</v>
      </c>
      <c r="D188" s="14" t="s">
        <v>35</v>
      </c>
      <c r="E188" s="15">
        <v>1012</v>
      </c>
      <c r="F188" s="15">
        <v>902</v>
      </c>
      <c r="G188" s="66">
        <v>1914</v>
      </c>
      <c r="H188" s="17">
        <v>70</v>
      </c>
      <c r="I188" s="13">
        <v>0</v>
      </c>
      <c r="J188" s="13">
        <v>4</v>
      </c>
      <c r="K188" s="49">
        <v>7</v>
      </c>
      <c r="M188">
        <v>187</v>
      </c>
    </row>
    <row r="189" spans="1:13" ht="12.75">
      <c r="A189" s="13">
        <v>13</v>
      </c>
      <c r="B189" s="13">
        <v>20</v>
      </c>
      <c r="C189" s="14" t="s">
        <v>48</v>
      </c>
      <c r="D189" s="14" t="s">
        <v>42</v>
      </c>
      <c r="E189" s="15">
        <v>460</v>
      </c>
      <c r="F189" s="15">
        <v>901</v>
      </c>
      <c r="G189" s="66">
        <f>E189+F189</f>
        <v>1361</v>
      </c>
      <c r="H189" s="17">
        <v>0</v>
      </c>
      <c r="I189" s="13">
        <v>0</v>
      </c>
      <c r="J189" s="13">
        <v>8</v>
      </c>
      <c r="K189" s="49">
        <v>1</v>
      </c>
      <c r="M189">
        <v>188</v>
      </c>
    </row>
    <row r="190" spans="1:13" ht="12.75">
      <c r="A190" s="13">
        <v>16</v>
      </c>
      <c r="B190" s="13">
        <v>20</v>
      </c>
      <c r="C190" s="14" t="s">
        <v>44</v>
      </c>
      <c r="D190" s="14" t="s">
        <v>1</v>
      </c>
      <c r="E190" s="15">
        <v>335</v>
      </c>
      <c r="F190" s="15">
        <v>901</v>
      </c>
      <c r="G190" s="66">
        <v>1236</v>
      </c>
      <c r="H190" s="17">
        <v>0</v>
      </c>
      <c r="I190" s="13">
        <v>0</v>
      </c>
      <c r="J190" s="13">
        <v>12</v>
      </c>
      <c r="K190" s="49">
        <v>2</v>
      </c>
      <c r="M190">
        <v>189</v>
      </c>
    </row>
    <row r="191" spans="1:13" ht="12.75">
      <c r="A191" s="13">
        <v>24</v>
      </c>
      <c r="B191" s="13">
        <v>20</v>
      </c>
      <c r="C191" s="14" t="s">
        <v>58</v>
      </c>
      <c r="D191" s="14" t="s">
        <v>87</v>
      </c>
      <c r="E191" s="15">
        <v>234</v>
      </c>
      <c r="F191" s="15">
        <v>898</v>
      </c>
      <c r="G191" s="66">
        <v>1132</v>
      </c>
      <c r="H191" s="17">
        <v>0</v>
      </c>
      <c r="I191" s="13">
        <v>0</v>
      </c>
      <c r="J191" s="13">
        <v>8</v>
      </c>
      <c r="K191" s="49">
        <v>10</v>
      </c>
      <c r="M191">
        <v>190</v>
      </c>
    </row>
    <row r="192" spans="1:13" ht="12.75">
      <c r="A192" s="13">
        <v>5</v>
      </c>
      <c r="B192" s="13">
        <v>20</v>
      </c>
      <c r="C192" s="14" t="s">
        <v>41</v>
      </c>
      <c r="D192" s="14" t="s">
        <v>81</v>
      </c>
      <c r="E192" s="15">
        <v>1085</v>
      </c>
      <c r="F192" s="15">
        <v>896</v>
      </c>
      <c r="G192" s="66">
        <v>1981</v>
      </c>
      <c r="H192" s="17">
        <v>55</v>
      </c>
      <c r="I192" s="13">
        <v>0</v>
      </c>
      <c r="J192" s="13">
        <v>0</v>
      </c>
      <c r="K192" s="49">
        <v>2</v>
      </c>
      <c r="M192">
        <v>191</v>
      </c>
    </row>
    <row r="193" spans="1:13" ht="12.75">
      <c r="A193" s="13">
        <v>6</v>
      </c>
      <c r="B193" s="13">
        <v>20</v>
      </c>
      <c r="C193" s="14" t="s">
        <v>79</v>
      </c>
      <c r="D193" s="14" t="s">
        <v>81</v>
      </c>
      <c r="E193" s="15">
        <v>934</v>
      </c>
      <c r="F193" s="15">
        <v>893</v>
      </c>
      <c r="G193" s="66">
        <v>1827</v>
      </c>
      <c r="H193" s="17">
        <v>55</v>
      </c>
      <c r="I193" s="13">
        <v>0</v>
      </c>
      <c r="J193" s="13">
        <v>4</v>
      </c>
      <c r="K193" s="49">
        <v>20</v>
      </c>
      <c r="M193">
        <v>192</v>
      </c>
    </row>
    <row r="194" spans="1:13" ht="12.75">
      <c r="A194" s="13">
        <v>4</v>
      </c>
      <c r="B194" s="13">
        <v>20</v>
      </c>
      <c r="C194" s="14" t="s">
        <v>40</v>
      </c>
      <c r="D194" s="14" t="s">
        <v>1</v>
      </c>
      <c r="E194" s="15">
        <v>1070</v>
      </c>
      <c r="F194" s="15">
        <v>892</v>
      </c>
      <c r="G194" s="66">
        <v>1962</v>
      </c>
      <c r="H194" s="17">
        <v>70</v>
      </c>
      <c r="I194" s="13">
        <v>0</v>
      </c>
      <c r="J194" s="13">
        <v>2</v>
      </c>
      <c r="K194" s="49">
        <v>20</v>
      </c>
      <c r="M194">
        <v>193</v>
      </c>
    </row>
    <row r="195" spans="1:13" ht="12.75">
      <c r="A195" s="13">
        <v>5</v>
      </c>
      <c r="B195" s="13">
        <v>20</v>
      </c>
      <c r="C195" s="14" t="s">
        <v>38</v>
      </c>
      <c r="D195" s="14" t="s">
        <v>1</v>
      </c>
      <c r="E195" s="15">
        <v>986</v>
      </c>
      <c r="F195" s="15">
        <v>892</v>
      </c>
      <c r="G195" s="66">
        <v>1878</v>
      </c>
      <c r="H195" s="17">
        <v>55</v>
      </c>
      <c r="I195" s="13">
        <v>0</v>
      </c>
      <c r="J195" s="13">
        <v>2</v>
      </c>
      <c r="K195" s="49">
        <v>15</v>
      </c>
      <c r="M195">
        <v>194</v>
      </c>
    </row>
    <row r="196" spans="1:13" ht="12.75">
      <c r="A196" s="13">
        <v>10</v>
      </c>
      <c r="B196" s="13">
        <v>20</v>
      </c>
      <c r="C196" s="14" t="s">
        <v>41</v>
      </c>
      <c r="D196" s="14" t="s">
        <v>42</v>
      </c>
      <c r="E196" s="15">
        <v>566</v>
      </c>
      <c r="F196" s="15">
        <v>891</v>
      </c>
      <c r="G196" s="66">
        <v>1457</v>
      </c>
      <c r="H196" s="17">
        <v>0</v>
      </c>
      <c r="I196" s="13">
        <v>0</v>
      </c>
      <c r="J196" s="13">
        <v>2</v>
      </c>
      <c r="K196" s="49">
        <v>9</v>
      </c>
      <c r="M196">
        <v>195</v>
      </c>
    </row>
    <row r="197" spans="1:13" ht="12.75">
      <c r="A197" s="13">
        <v>7</v>
      </c>
      <c r="B197" s="13">
        <v>20</v>
      </c>
      <c r="C197" s="14" t="s">
        <v>50</v>
      </c>
      <c r="D197" s="14" t="s">
        <v>42</v>
      </c>
      <c r="E197" s="15">
        <v>823</v>
      </c>
      <c r="F197" s="15">
        <v>890</v>
      </c>
      <c r="G197" s="66">
        <v>1713</v>
      </c>
      <c r="H197" s="17">
        <v>0</v>
      </c>
      <c r="I197" s="13">
        <v>0</v>
      </c>
      <c r="J197" s="13">
        <v>2</v>
      </c>
      <c r="K197" s="49">
        <v>3</v>
      </c>
      <c r="M197">
        <v>196</v>
      </c>
    </row>
    <row r="198" spans="1:13" ht="12.75">
      <c r="A198" s="13">
        <v>17</v>
      </c>
      <c r="B198" s="13">
        <v>20</v>
      </c>
      <c r="C198" s="14" t="s">
        <v>56</v>
      </c>
      <c r="D198" s="14" t="s">
        <v>42</v>
      </c>
      <c r="E198" s="15">
        <v>249</v>
      </c>
      <c r="F198" s="15">
        <v>890</v>
      </c>
      <c r="G198" s="66">
        <v>1139</v>
      </c>
      <c r="H198" s="17">
        <v>0</v>
      </c>
      <c r="I198" s="18">
        <v>0</v>
      </c>
      <c r="J198" s="18">
        <v>10</v>
      </c>
      <c r="K198" s="49">
        <v>4</v>
      </c>
      <c r="M198">
        <v>197</v>
      </c>
    </row>
    <row r="199" spans="1:13" ht="12.75">
      <c r="A199" s="13">
        <v>4</v>
      </c>
      <c r="B199" s="13">
        <v>20</v>
      </c>
      <c r="C199" s="14" t="s">
        <v>43</v>
      </c>
      <c r="D199" s="14" t="s">
        <v>1</v>
      </c>
      <c r="E199" s="15">
        <v>908</v>
      </c>
      <c r="F199" s="15">
        <v>889</v>
      </c>
      <c r="G199" s="52">
        <f>SUM(E199:F199)</f>
        <v>1797</v>
      </c>
      <c r="H199" s="17">
        <v>65</v>
      </c>
      <c r="I199" s="13">
        <v>0</v>
      </c>
      <c r="J199" s="13">
        <v>4</v>
      </c>
      <c r="K199" s="49">
        <v>29</v>
      </c>
      <c r="M199">
        <v>198</v>
      </c>
    </row>
    <row r="200" spans="1:13" ht="12.75">
      <c r="A200" s="13">
        <v>11</v>
      </c>
      <c r="B200" s="13">
        <v>20</v>
      </c>
      <c r="C200" s="14" t="s">
        <v>38</v>
      </c>
      <c r="D200" s="14" t="s">
        <v>1</v>
      </c>
      <c r="E200" s="15">
        <v>672</v>
      </c>
      <c r="F200" s="15">
        <v>889</v>
      </c>
      <c r="G200" s="66">
        <v>1561</v>
      </c>
      <c r="H200" s="17">
        <v>0</v>
      </c>
      <c r="I200" s="13">
        <v>0</v>
      </c>
      <c r="J200" s="13">
        <v>4</v>
      </c>
      <c r="K200" s="49">
        <v>22</v>
      </c>
      <c r="M200">
        <v>199</v>
      </c>
    </row>
    <row r="201" spans="1:13" ht="12.75">
      <c r="A201" s="13">
        <v>6</v>
      </c>
      <c r="B201" s="13">
        <v>20</v>
      </c>
      <c r="C201" s="14" t="s">
        <v>43</v>
      </c>
      <c r="D201" s="14" t="s">
        <v>1</v>
      </c>
      <c r="E201" s="15">
        <v>768</v>
      </c>
      <c r="F201" s="15">
        <v>888</v>
      </c>
      <c r="G201" s="66">
        <f>E201+F201</f>
        <v>1656</v>
      </c>
      <c r="H201" s="17">
        <v>42</v>
      </c>
      <c r="I201" s="13">
        <v>0</v>
      </c>
      <c r="J201" s="13">
        <v>2</v>
      </c>
      <c r="K201" s="49">
        <v>1</v>
      </c>
      <c r="M201">
        <v>200</v>
      </c>
    </row>
    <row r="202" spans="1:13" ht="12.75">
      <c r="A202" s="13">
        <v>5</v>
      </c>
      <c r="B202" s="13">
        <v>20</v>
      </c>
      <c r="C202" s="14" t="s">
        <v>47</v>
      </c>
      <c r="D202" s="14" t="s">
        <v>1</v>
      </c>
      <c r="E202" s="15">
        <v>828</v>
      </c>
      <c r="F202" s="15">
        <v>887</v>
      </c>
      <c r="G202" s="66">
        <v>1715</v>
      </c>
      <c r="H202" s="17">
        <v>55</v>
      </c>
      <c r="I202" s="13">
        <v>0</v>
      </c>
      <c r="J202" s="13">
        <v>0</v>
      </c>
      <c r="K202" s="49">
        <v>14</v>
      </c>
      <c r="M202">
        <v>201</v>
      </c>
    </row>
    <row r="203" spans="1:13" ht="12.75">
      <c r="A203" s="13">
        <v>12</v>
      </c>
      <c r="B203" s="13">
        <v>20</v>
      </c>
      <c r="C203" s="14" t="s">
        <v>47</v>
      </c>
      <c r="D203" s="14" t="s">
        <v>1</v>
      </c>
      <c r="E203" s="15">
        <v>507</v>
      </c>
      <c r="F203" s="15">
        <v>887</v>
      </c>
      <c r="G203" s="66">
        <v>1394</v>
      </c>
      <c r="H203" s="17">
        <v>0</v>
      </c>
      <c r="I203" s="13">
        <v>0</v>
      </c>
      <c r="J203" s="13">
        <v>2</v>
      </c>
      <c r="K203" s="49">
        <v>19</v>
      </c>
      <c r="M203">
        <v>202</v>
      </c>
    </row>
    <row r="204" spans="1:13" ht="12.75">
      <c r="A204" s="13">
        <v>6</v>
      </c>
      <c r="B204" s="13">
        <v>20</v>
      </c>
      <c r="C204" s="14" t="s">
        <v>44</v>
      </c>
      <c r="D204" s="14" t="s">
        <v>1</v>
      </c>
      <c r="E204" s="15">
        <v>908</v>
      </c>
      <c r="F204" s="15">
        <v>886</v>
      </c>
      <c r="G204" s="66">
        <v>1794</v>
      </c>
      <c r="H204" s="17">
        <v>46</v>
      </c>
      <c r="I204" s="13">
        <v>0</v>
      </c>
      <c r="J204" s="13">
        <v>0</v>
      </c>
      <c r="K204" s="49">
        <v>7</v>
      </c>
      <c r="M204">
        <v>203</v>
      </c>
    </row>
    <row r="205" spans="1:13" ht="12.75">
      <c r="A205" s="13">
        <v>12</v>
      </c>
      <c r="B205" s="13">
        <v>20</v>
      </c>
      <c r="C205" s="14" t="s">
        <v>51</v>
      </c>
      <c r="D205" s="14" t="s">
        <v>1</v>
      </c>
      <c r="E205" s="15">
        <v>700</v>
      </c>
      <c r="F205" s="15">
        <v>886</v>
      </c>
      <c r="G205" s="66">
        <v>1586</v>
      </c>
      <c r="H205" s="17">
        <v>0</v>
      </c>
      <c r="I205" s="13">
        <v>0</v>
      </c>
      <c r="J205" s="13">
        <v>8</v>
      </c>
      <c r="K205" s="49">
        <v>15</v>
      </c>
      <c r="M205">
        <v>204</v>
      </c>
    </row>
    <row r="206" spans="1:13" ht="12.75">
      <c r="A206" s="13">
        <v>8</v>
      </c>
      <c r="B206" s="13">
        <v>20</v>
      </c>
      <c r="C206" s="14" t="s">
        <v>85</v>
      </c>
      <c r="D206" s="14" t="s">
        <v>86</v>
      </c>
      <c r="E206" s="15">
        <v>729</v>
      </c>
      <c r="F206" s="15">
        <v>884</v>
      </c>
      <c r="G206" s="66">
        <v>1613</v>
      </c>
      <c r="H206" s="17">
        <v>0</v>
      </c>
      <c r="I206" s="13">
        <v>0</v>
      </c>
      <c r="J206" s="13">
        <v>8</v>
      </c>
      <c r="K206" s="49">
        <v>12</v>
      </c>
      <c r="M206">
        <v>205</v>
      </c>
    </row>
    <row r="207" spans="1:13" ht="12.75">
      <c r="A207" s="13">
        <v>14</v>
      </c>
      <c r="B207" s="13">
        <v>20</v>
      </c>
      <c r="C207" s="14" t="s">
        <v>0</v>
      </c>
      <c r="D207" s="14" t="s">
        <v>1</v>
      </c>
      <c r="E207" s="15">
        <v>420</v>
      </c>
      <c r="F207" s="15">
        <v>879</v>
      </c>
      <c r="G207" s="66">
        <v>1299</v>
      </c>
      <c r="H207" s="17">
        <v>0</v>
      </c>
      <c r="I207" s="13">
        <v>0</v>
      </c>
      <c r="J207" s="13">
        <v>8</v>
      </c>
      <c r="K207" s="49">
        <v>8</v>
      </c>
      <c r="M207">
        <v>206</v>
      </c>
    </row>
    <row r="208" spans="1:13" ht="12.75">
      <c r="A208" s="20">
        <v>2</v>
      </c>
      <c r="B208" s="20">
        <v>20</v>
      </c>
      <c r="C208" s="21" t="s">
        <v>43</v>
      </c>
      <c r="D208" s="21" t="s">
        <v>1</v>
      </c>
      <c r="E208" s="22">
        <v>949</v>
      </c>
      <c r="F208" s="22">
        <v>878</v>
      </c>
      <c r="G208" s="71">
        <v>1827</v>
      </c>
      <c r="H208" s="20">
        <v>70</v>
      </c>
      <c r="I208" s="20">
        <v>0</v>
      </c>
      <c r="J208" s="20">
        <v>0</v>
      </c>
      <c r="K208" s="55">
        <v>5</v>
      </c>
      <c r="M208">
        <v>207</v>
      </c>
    </row>
    <row r="209" spans="1:13" ht="12.75">
      <c r="A209" s="13">
        <v>24</v>
      </c>
      <c r="B209" s="13">
        <v>20</v>
      </c>
      <c r="C209" s="14" t="s">
        <v>47</v>
      </c>
      <c r="D209" s="14" t="s">
        <v>1</v>
      </c>
      <c r="E209" s="15">
        <v>60</v>
      </c>
      <c r="F209" s="15">
        <v>878</v>
      </c>
      <c r="G209" s="52">
        <f>SUM(E209:F209)</f>
        <v>938</v>
      </c>
      <c r="H209" s="17">
        <v>0</v>
      </c>
      <c r="I209" s="13">
        <v>0</v>
      </c>
      <c r="J209" s="13">
        <v>6</v>
      </c>
      <c r="K209" s="49">
        <v>29</v>
      </c>
      <c r="M209">
        <v>208</v>
      </c>
    </row>
    <row r="210" spans="1:13" ht="12.75">
      <c r="A210" s="13">
        <v>11</v>
      </c>
      <c r="B210" s="13">
        <v>20</v>
      </c>
      <c r="C210" s="14" t="s">
        <v>55</v>
      </c>
      <c r="D210" s="14" t="s">
        <v>1</v>
      </c>
      <c r="E210" s="15">
        <v>560</v>
      </c>
      <c r="F210" s="15">
        <v>876</v>
      </c>
      <c r="G210" s="66">
        <v>1436</v>
      </c>
      <c r="H210" s="17">
        <v>0</v>
      </c>
      <c r="I210" s="13">
        <v>0</v>
      </c>
      <c r="J210" s="13">
        <v>2</v>
      </c>
      <c r="K210" s="49">
        <v>10</v>
      </c>
      <c r="M210">
        <v>209</v>
      </c>
    </row>
    <row r="211" spans="1:13" ht="12.75">
      <c r="A211" s="13">
        <v>15</v>
      </c>
      <c r="B211" s="13">
        <v>20</v>
      </c>
      <c r="C211" s="14" t="s">
        <v>44</v>
      </c>
      <c r="D211" s="14" t="s">
        <v>1</v>
      </c>
      <c r="E211" s="15">
        <v>535</v>
      </c>
      <c r="F211" s="15">
        <v>876</v>
      </c>
      <c r="G211" s="66">
        <v>1411</v>
      </c>
      <c r="H211" s="17">
        <v>0</v>
      </c>
      <c r="I211" s="13">
        <v>0</v>
      </c>
      <c r="J211" s="13">
        <v>0</v>
      </c>
      <c r="K211" s="49">
        <v>15</v>
      </c>
      <c r="M211">
        <v>210</v>
      </c>
    </row>
    <row r="212" spans="1:13" ht="12.75">
      <c r="A212" s="13">
        <v>10</v>
      </c>
      <c r="B212" s="13">
        <v>20</v>
      </c>
      <c r="C212" s="14" t="s">
        <v>30</v>
      </c>
      <c r="D212" s="14" t="s">
        <v>31</v>
      </c>
      <c r="E212" s="15">
        <v>645</v>
      </c>
      <c r="F212" s="15">
        <v>875</v>
      </c>
      <c r="G212" s="66">
        <v>1520</v>
      </c>
      <c r="H212" s="17">
        <v>0</v>
      </c>
      <c r="I212" s="18">
        <v>0</v>
      </c>
      <c r="J212" s="18">
        <v>8</v>
      </c>
      <c r="K212" s="49">
        <v>21</v>
      </c>
      <c r="M212">
        <v>211</v>
      </c>
    </row>
    <row r="213" spans="1:13" ht="12.75">
      <c r="A213" s="13">
        <v>16</v>
      </c>
      <c r="B213" s="13">
        <v>20</v>
      </c>
      <c r="C213" s="14" t="s">
        <v>53</v>
      </c>
      <c r="D213" s="14" t="s">
        <v>35</v>
      </c>
      <c r="E213" s="15">
        <v>316</v>
      </c>
      <c r="F213" s="15">
        <v>873</v>
      </c>
      <c r="G213" s="66">
        <v>1189</v>
      </c>
      <c r="H213" s="17">
        <v>0</v>
      </c>
      <c r="I213" s="13">
        <v>0</v>
      </c>
      <c r="J213" s="13">
        <v>14</v>
      </c>
      <c r="K213" s="49">
        <v>8</v>
      </c>
      <c r="M213">
        <v>212</v>
      </c>
    </row>
    <row r="214" spans="1:13" ht="12.75">
      <c r="A214" s="13">
        <v>1</v>
      </c>
      <c r="B214" s="13">
        <v>20</v>
      </c>
      <c r="C214" s="14" t="s">
        <v>36</v>
      </c>
      <c r="D214" s="14" t="s">
        <v>1</v>
      </c>
      <c r="E214" s="15">
        <v>1379</v>
      </c>
      <c r="F214" s="15">
        <v>872</v>
      </c>
      <c r="G214" s="66">
        <v>2251</v>
      </c>
      <c r="H214" s="17">
        <v>85</v>
      </c>
      <c r="I214" s="13">
        <v>14</v>
      </c>
      <c r="J214" s="13">
        <v>0</v>
      </c>
      <c r="K214" s="49">
        <v>7</v>
      </c>
      <c r="M214">
        <v>213</v>
      </c>
    </row>
    <row r="215" spans="1:13" ht="12.75">
      <c r="A215" s="13">
        <v>10</v>
      </c>
      <c r="B215" s="13">
        <v>20</v>
      </c>
      <c r="C215" s="14" t="s">
        <v>36</v>
      </c>
      <c r="D215" s="14" t="s">
        <v>1</v>
      </c>
      <c r="E215" s="15">
        <v>650</v>
      </c>
      <c r="F215" s="15">
        <v>868</v>
      </c>
      <c r="G215" s="66">
        <v>1518</v>
      </c>
      <c r="H215" s="17">
        <v>0</v>
      </c>
      <c r="I215" s="18">
        <v>0</v>
      </c>
      <c r="J215" s="18">
        <v>4</v>
      </c>
      <c r="K215" s="49">
        <v>23</v>
      </c>
      <c r="M215">
        <v>214</v>
      </c>
    </row>
    <row r="216" spans="1:13" ht="12.75">
      <c r="A216" s="13">
        <v>3</v>
      </c>
      <c r="B216" s="13">
        <v>20</v>
      </c>
      <c r="C216" s="14" t="s">
        <v>73</v>
      </c>
      <c r="D216" s="14" t="s">
        <v>71</v>
      </c>
      <c r="E216" s="15">
        <v>1004</v>
      </c>
      <c r="F216" s="15">
        <v>867</v>
      </c>
      <c r="G216" s="66">
        <v>1871</v>
      </c>
      <c r="H216" s="17">
        <v>65</v>
      </c>
      <c r="I216" s="13">
        <v>0</v>
      </c>
      <c r="J216" s="13">
        <v>4</v>
      </c>
      <c r="K216" s="49">
        <v>24</v>
      </c>
      <c r="M216">
        <v>215</v>
      </c>
    </row>
    <row r="217" spans="1:13" ht="12.75">
      <c r="A217" s="13">
        <v>17</v>
      </c>
      <c r="B217" s="13">
        <v>20</v>
      </c>
      <c r="C217" s="14" t="s">
        <v>49</v>
      </c>
      <c r="D217" s="14" t="s">
        <v>35</v>
      </c>
      <c r="E217" s="15">
        <v>362</v>
      </c>
      <c r="F217" s="15">
        <v>867</v>
      </c>
      <c r="G217" s="66">
        <v>1229</v>
      </c>
      <c r="H217" s="15">
        <v>0</v>
      </c>
      <c r="I217" s="18">
        <v>0</v>
      </c>
      <c r="J217" s="18">
        <v>4</v>
      </c>
      <c r="K217" s="49">
        <v>23</v>
      </c>
      <c r="M217">
        <v>216</v>
      </c>
    </row>
    <row r="218" spans="1:13" ht="12.75">
      <c r="A218" s="13">
        <v>17</v>
      </c>
      <c r="B218" s="13">
        <v>20</v>
      </c>
      <c r="C218" s="14" t="s">
        <v>47</v>
      </c>
      <c r="D218" s="14" t="s">
        <v>1</v>
      </c>
      <c r="E218" s="15">
        <v>335</v>
      </c>
      <c r="F218" s="15">
        <v>866</v>
      </c>
      <c r="G218" s="66">
        <v>1201</v>
      </c>
      <c r="H218" s="17">
        <v>0</v>
      </c>
      <c r="I218" s="13">
        <v>0</v>
      </c>
      <c r="J218" s="13">
        <v>4</v>
      </c>
      <c r="K218" s="49">
        <v>12</v>
      </c>
      <c r="M218">
        <v>217</v>
      </c>
    </row>
    <row r="219" spans="1:13" ht="12.75">
      <c r="A219" s="13">
        <v>4</v>
      </c>
      <c r="B219" s="13">
        <v>20</v>
      </c>
      <c r="C219" s="14" t="s">
        <v>47</v>
      </c>
      <c r="D219" s="14" t="s">
        <v>1</v>
      </c>
      <c r="E219" s="15">
        <v>813</v>
      </c>
      <c r="F219" s="15">
        <v>865</v>
      </c>
      <c r="G219" s="66">
        <v>1678</v>
      </c>
      <c r="H219" s="17">
        <v>65</v>
      </c>
      <c r="I219" s="13">
        <v>0</v>
      </c>
      <c r="J219" s="13">
        <v>2</v>
      </c>
      <c r="K219" s="49">
        <v>10</v>
      </c>
      <c r="M219">
        <v>218</v>
      </c>
    </row>
    <row r="220" spans="1:13" ht="12.75">
      <c r="A220" s="13">
        <v>6</v>
      </c>
      <c r="B220" s="13">
        <v>20</v>
      </c>
      <c r="C220" s="14" t="s">
        <v>43</v>
      </c>
      <c r="D220" s="14" t="s">
        <v>1</v>
      </c>
      <c r="E220" s="15">
        <v>747</v>
      </c>
      <c r="F220" s="15">
        <v>865</v>
      </c>
      <c r="G220" s="66">
        <v>1612</v>
      </c>
      <c r="H220" s="17">
        <v>55</v>
      </c>
      <c r="I220" s="13">
        <v>0</v>
      </c>
      <c r="J220" s="13">
        <v>4</v>
      </c>
      <c r="K220" s="49">
        <v>22</v>
      </c>
      <c r="M220">
        <v>219</v>
      </c>
    </row>
    <row r="221" spans="1:13" ht="12.75">
      <c r="A221" s="13">
        <v>7</v>
      </c>
      <c r="B221" s="13">
        <v>20</v>
      </c>
      <c r="C221" s="14" t="s">
        <v>53</v>
      </c>
      <c r="D221" s="14" t="s">
        <v>1</v>
      </c>
      <c r="E221" s="15">
        <v>776</v>
      </c>
      <c r="F221" s="15">
        <v>864</v>
      </c>
      <c r="G221" s="66">
        <v>1640</v>
      </c>
      <c r="H221" s="17">
        <v>35</v>
      </c>
      <c r="I221" s="13">
        <v>0</v>
      </c>
      <c r="J221" s="13">
        <v>8</v>
      </c>
      <c r="K221" s="49">
        <v>24</v>
      </c>
      <c r="M221">
        <v>220</v>
      </c>
    </row>
    <row r="222" spans="1:13" ht="12.75">
      <c r="A222" s="13">
        <v>15</v>
      </c>
      <c r="B222" s="13">
        <v>20</v>
      </c>
      <c r="C222" s="14" t="s">
        <v>49</v>
      </c>
      <c r="D222" s="14" t="s">
        <v>35</v>
      </c>
      <c r="E222" s="15">
        <v>235</v>
      </c>
      <c r="F222" s="15">
        <v>864</v>
      </c>
      <c r="G222" s="66">
        <v>1099</v>
      </c>
      <c r="H222" s="17">
        <v>0</v>
      </c>
      <c r="I222" s="13">
        <v>0</v>
      </c>
      <c r="J222" s="13">
        <v>10</v>
      </c>
      <c r="K222" s="49">
        <v>3</v>
      </c>
      <c r="M222">
        <v>221</v>
      </c>
    </row>
    <row r="223" spans="1:13" ht="12.75">
      <c r="A223" s="13">
        <v>12</v>
      </c>
      <c r="B223" s="13">
        <v>20</v>
      </c>
      <c r="C223" s="14" t="s">
        <v>55</v>
      </c>
      <c r="D223" s="14" t="s">
        <v>1</v>
      </c>
      <c r="E223" s="15">
        <v>484</v>
      </c>
      <c r="F223" s="15">
        <v>862</v>
      </c>
      <c r="G223" s="66">
        <v>1346</v>
      </c>
      <c r="H223" s="17">
        <v>0</v>
      </c>
      <c r="I223" s="13">
        <v>0</v>
      </c>
      <c r="J223" s="13">
        <v>2</v>
      </c>
      <c r="K223" s="49">
        <v>30</v>
      </c>
      <c r="M223">
        <v>222</v>
      </c>
    </row>
    <row r="224" spans="1:13" ht="12.75">
      <c r="A224" s="13">
        <v>20</v>
      </c>
      <c r="B224" s="13">
        <v>20</v>
      </c>
      <c r="C224" s="14" t="s">
        <v>41</v>
      </c>
      <c r="D224" s="14" t="s">
        <v>42</v>
      </c>
      <c r="E224" s="15">
        <v>254</v>
      </c>
      <c r="F224" s="15">
        <v>862</v>
      </c>
      <c r="G224" s="66">
        <v>1116</v>
      </c>
      <c r="H224" s="17">
        <v>0</v>
      </c>
      <c r="I224" s="13">
        <v>0</v>
      </c>
      <c r="J224" s="13">
        <v>8</v>
      </c>
      <c r="K224" s="49">
        <v>14</v>
      </c>
      <c r="M224">
        <v>223</v>
      </c>
    </row>
    <row r="225" spans="1:13" ht="12.75">
      <c r="A225" s="13">
        <v>4</v>
      </c>
      <c r="B225" s="13">
        <v>20</v>
      </c>
      <c r="C225" s="14" t="s">
        <v>37</v>
      </c>
      <c r="D225" s="14" t="s">
        <v>1</v>
      </c>
      <c r="E225" s="15">
        <v>1026</v>
      </c>
      <c r="F225" s="15">
        <v>861</v>
      </c>
      <c r="G225" s="66">
        <v>1887</v>
      </c>
      <c r="H225" s="17">
        <v>65</v>
      </c>
      <c r="I225" s="13">
        <v>0</v>
      </c>
      <c r="J225" s="13">
        <v>0</v>
      </c>
      <c r="K225" s="49">
        <v>25</v>
      </c>
      <c r="M225">
        <v>224</v>
      </c>
    </row>
    <row r="226" spans="1:13" ht="12.75">
      <c r="A226" s="13">
        <v>1</v>
      </c>
      <c r="B226" s="13">
        <v>20</v>
      </c>
      <c r="C226" s="14" t="s">
        <v>52</v>
      </c>
      <c r="D226" s="14" t="s">
        <v>35</v>
      </c>
      <c r="E226" s="15">
        <v>1172</v>
      </c>
      <c r="F226" s="15">
        <v>860</v>
      </c>
      <c r="G226" s="66">
        <v>2032</v>
      </c>
      <c r="H226" s="17">
        <v>85</v>
      </c>
      <c r="I226" s="13">
        <v>14</v>
      </c>
      <c r="J226" s="13">
        <v>2</v>
      </c>
      <c r="K226" s="49">
        <v>18</v>
      </c>
      <c r="M226">
        <v>225</v>
      </c>
    </row>
    <row r="227" spans="1:13" ht="12.75">
      <c r="A227" s="13">
        <v>8</v>
      </c>
      <c r="B227" s="13">
        <v>20</v>
      </c>
      <c r="C227" s="14" t="s">
        <v>62</v>
      </c>
      <c r="D227" s="14" t="s">
        <v>61</v>
      </c>
      <c r="E227" s="15">
        <v>655</v>
      </c>
      <c r="F227" s="15">
        <v>857</v>
      </c>
      <c r="G227" s="66">
        <v>1512</v>
      </c>
      <c r="H227" s="17">
        <v>0</v>
      </c>
      <c r="I227" s="13">
        <v>0</v>
      </c>
      <c r="J227" s="13">
        <v>4</v>
      </c>
      <c r="K227" s="49">
        <v>13</v>
      </c>
      <c r="M227">
        <v>226</v>
      </c>
    </row>
    <row r="228" spans="1:13" ht="12.75">
      <c r="A228" s="13">
        <v>2</v>
      </c>
      <c r="B228" s="13">
        <v>20</v>
      </c>
      <c r="C228" s="14" t="s">
        <v>44</v>
      </c>
      <c r="D228" s="14" t="s">
        <v>1</v>
      </c>
      <c r="E228" s="15">
        <v>956</v>
      </c>
      <c r="F228" s="15">
        <v>854</v>
      </c>
      <c r="G228" s="66">
        <v>1810</v>
      </c>
      <c r="H228" s="17">
        <v>80</v>
      </c>
      <c r="I228" s="13">
        <v>0</v>
      </c>
      <c r="J228" s="13">
        <v>10</v>
      </c>
      <c r="K228" s="49">
        <v>4</v>
      </c>
      <c r="M228">
        <v>227</v>
      </c>
    </row>
    <row r="229" spans="1:13" ht="12.75">
      <c r="A229" s="13">
        <v>10</v>
      </c>
      <c r="B229" s="13">
        <v>20</v>
      </c>
      <c r="C229" s="14" t="s">
        <v>56</v>
      </c>
      <c r="D229" s="14" t="s">
        <v>42</v>
      </c>
      <c r="E229" s="15">
        <v>589</v>
      </c>
      <c r="F229" s="15">
        <v>852</v>
      </c>
      <c r="G229" s="66">
        <v>1441</v>
      </c>
      <c r="H229" s="17">
        <v>0</v>
      </c>
      <c r="I229" s="18">
        <v>0</v>
      </c>
      <c r="J229" s="18">
        <v>4</v>
      </c>
      <c r="K229" s="49">
        <v>30</v>
      </c>
      <c r="M229">
        <v>228</v>
      </c>
    </row>
    <row r="230" spans="1:13" ht="12.75">
      <c r="A230" s="13">
        <v>19</v>
      </c>
      <c r="B230" s="13">
        <v>20</v>
      </c>
      <c r="C230" s="14" t="s">
        <v>37</v>
      </c>
      <c r="D230" s="14" t="s">
        <v>31</v>
      </c>
      <c r="E230" s="15">
        <v>265</v>
      </c>
      <c r="F230" s="15">
        <v>851</v>
      </c>
      <c r="G230" s="66">
        <v>1116</v>
      </c>
      <c r="H230" s="17">
        <v>0</v>
      </c>
      <c r="I230" s="13">
        <v>0</v>
      </c>
      <c r="J230" s="13">
        <v>4</v>
      </c>
      <c r="K230" s="49">
        <v>15</v>
      </c>
      <c r="M230">
        <v>229</v>
      </c>
    </row>
    <row r="231" spans="1:13" ht="12.75">
      <c r="A231" s="13">
        <v>16</v>
      </c>
      <c r="B231" s="13">
        <v>20</v>
      </c>
      <c r="C231" s="14" t="s">
        <v>50</v>
      </c>
      <c r="D231" s="14" t="s">
        <v>42</v>
      </c>
      <c r="E231" s="15">
        <v>487</v>
      </c>
      <c r="F231" s="15">
        <v>849</v>
      </c>
      <c r="G231" s="66">
        <v>1336</v>
      </c>
      <c r="H231" s="15">
        <v>0</v>
      </c>
      <c r="I231" s="18">
        <v>0</v>
      </c>
      <c r="J231" s="18">
        <v>10</v>
      </c>
      <c r="K231" s="49">
        <v>10</v>
      </c>
      <c r="M231">
        <v>230</v>
      </c>
    </row>
    <row r="232" spans="1:13" ht="12.75">
      <c r="A232" s="13">
        <v>16</v>
      </c>
      <c r="B232" s="13">
        <v>20</v>
      </c>
      <c r="C232" s="14" t="s">
        <v>58</v>
      </c>
      <c r="D232" s="14" t="s">
        <v>35</v>
      </c>
      <c r="E232" s="15">
        <v>415</v>
      </c>
      <c r="F232" s="15">
        <v>849</v>
      </c>
      <c r="G232" s="66">
        <v>1264</v>
      </c>
      <c r="H232" s="15">
        <v>0</v>
      </c>
      <c r="I232" s="18">
        <v>0</v>
      </c>
      <c r="J232" s="18">
        <v>4</v>
      </c>
      <c r="K232" s="49">
        <v>23</v>
      </c>
      <c r="M232">
        <v>231</v>
      </c>
    </row>
    <row r="233" spans="1:13" ht="12.75">
      <c r="A233" s="20">
        <v>11</v>
      </c>
      <c r="B233" s="20">
        <v>20</v>
      </c>
      <c r="C233" s="21" t="s">
        <v>51</v>
      </c>
      <c r="D233" s="21" t="s">
        <v>1</v>
      </c>
      <c r="E233" s="22">
        <v>528</v>
      </c>
      <c r="F233" s="22">
        <v>848</v>
      </c>
      <c r="G233" s="71">
        <v>1376</v>
      </c>
      <c r="H233" s="20">
        <v>0</v>
      </c>
      <c r="I233" s="20">
        <v>0</v>
      </c>
      <c r="J233" s="20">
        <v>6</v>
      </c>
      <c r="K233" s="55">
        <v>5</v>
      </c>
      <c r="M233">
        <v>232</v>
      </c>
    </row>
    <row r="234" spans="1:13" ht="12.75">
      <c r="A234" s="13">
        <v>1</v>
      </c>
      <c r="B234" s="13">
        <v>20</v>
      </c>
      <c r="C234" s="14" t="s">
        <v>72</v>
      </c>
      <c r="D234" s="14" t="s">
        <v>1</v>
      </c>
      <c r="E234" s="15">
        <v>1163</v>
      </c>
      <c r="F234" s="15">
        <v>846</v>
      </c>
      <c r="G234" s="52">
        <f>SUM(E234:F234)</f>
        <v>2009</v>
      </c>
      <c r="H234" s="17">
        <v>85</v>
      </c>
      <c r="I234" s="13">
        <v>11</v>
      </c>
      <c r="J234" s="13">
        <v>2</v>
      </c>
      <c r="K234" s="49">
        <v>28</v>
      </c>
      <c r="M234">
        <v>233</v>
      </c>
    </row>
    <row r="235" spans="1:13" ht="12.75">
      <c r="A235" s="13">
        <v>20</v>
      </c>
      <c r="B235" s="13">
        <v>20</v>
      </c>
      <c r="C235" s="14" t="s">
        <v>43</v>
      </c>
      <c r="D235" s="14" t="s">
        <v>1</v>
      </c>
      <c r="E235" s="15">
        <v>-21</v>
      </c>
      <c r="F235" s="15">
        <v>845</v>
      </c>
      <c r="G235" s="66">
        <v>824</v>
      </c>
      <c r="H235" s="17">
        <v>0</v>
      </c>
      <c r="I235" s="13">
        <v>0</v>
      </c>
      <c r="J235" s="13">
        <v>18</v>
      </c>
      <c r="K235" s="49">
        <v>16</v>
      </c>
      <c r="M235">
        <v>234</v>
      </c>
    </row>
    <row r="236" spans="1:13" ht="12.75">
      <c r="A236" s="13">
        <v>10</v>
      </c>
      <c r="B236" s="13">
        <v>20</v>
      </c>
      <c r="C236" s="14" t="s">
        <v>40</v>
      </c>
      <c r="D236" s="14" t="s">
        <v>1</v>
      </c>
      <c r="E236" s="15">
        <v>797</v>
      </c>
      <c r="F236" s="15">
        <v>844</v>
      </c>
      <c r="G236" s="66">
        <v>1641</v>
      </c>
      <c r="H236" s="17">
        <v>0</v>
      </c>
      <c r="I236" s="18">
        <v>0</v>
      </c>
      <c r="J236" s="18">
        <v>2</v>
      </c>
      <c r="K236" s="49">
        <v>15</v>
      </c>
      <c r="M236">
        <v>235</v>
      </c>
    </row>
    <row r="237" spans="1:13" ht="12.75">
      <c r="A237" s="13">
        <v>13</v>
      </c>
      <c r="B237" s="13">
        <v>20</v>
      </c>
      <c r="C237" s="14" t="s">
        <v>44</v>
      </c>
      <c r="D237" s="14" t="s">
        <v>1</v>
      </c>
      <c r="E237" s="15">
        <v>597</v>
      </c>
      <c r="F237" s="15">
        <v>844</v>
      </c>
      <c r="G237" s="66">
        <v>1441</v>
      </c>
      <c r="H237" s="17">
        <v>0</v>
      </c>
      <c r="I237" s="13">
        <v>0</v>
      </c>
      <c r="J237" s="13">
        <v>10</v>
      </c>
      <c r="K237" s="49">
        <v>21</v>
      </c>
      <c r="M237">
        <v>236</v>
      </c>
    </row>
    <row r="238" spans="1:13" ht="12.75">
      <c r="A238" s="13">
        <v>14</v>
      </c>
      <c r="B238" s="13">
        <v>20</v>
      </c>
      <c r="C238" s="14" t="s">
        <v>37</v>
      </c>
      <c r="D238" s="14" t="s">
        <v>31</v>
      </c>
      <c r="E238" s="15">
        <v>569</v>
      </c>
      <c r="F238" s="15">
        <v>844</v>
      </c>
      <c r="G238" s="66">
        <v>1413</v>
      </c>
      <c r="H238" s="17">
        <v>0</v>
      </c>
      <c r="I238" s="13">
        <v>0</v>
      </c>
      <c r="J238" s="13">
        <v>6</v>
      </c>
      <c r="K238" s="49">
        <v>21</v>
      </c>
      <c r="M238">
        <v>237</v>
      </c>
    </row>
    <row r="239" spans="1:13" ht="12.75">
      <c r="A239" s="13">
        <v>14</v>
      </c>
      <c r="B239" s="13">
        <v>20</v>
      </c>
      <c r="C239" s="14" t="s">
        <v>39</v>
      </c>
      <c r="D239" s="14" t="s">
        <v>1</v>
      </c>
      <c r="E239" s="15">
        <v>519</v>
      </c>
      <c r="F239" s="15">
        <v>843</v>
      </c>
      <c r="G239" s="52">
        <f>SUM(E239:F239)</f>
        <v>1362</v>
      </c>
      <c r="H239" s="17">
        <v>0</v>
      </c>
      <c r="I239" s="13">
        <v>0</v>
      </c>
      <c r="J239" s="13">
        <v>8</v>
      </c>
      <c r="K239" s="49">
        <v>28</v>
      </c>
      <c r="M239">
        <v>238</v>
      </c>
    </row>
    <row r="240" spans="1:13" ht="12.75">
      <c r="A240" s="13">
        <v>19</v>
      </c>
      <c r="B240" s="13">
        <v>20</v>
      </c>
      <c r="C240" s="14" t="s">
        <v>44</v>
      </c>
      <c r="D240" s="14" t="s">
        <v>1</v>
      </c>
      <c r="E240" s="15">
        <v>329</v>
      </c>
      <c r="F240" s="15">
        <v>843</v>
      </c>
      <c r="G240" s="66">
        <v>1172</v>
      </c>
      <c r="H240" s="17">
        <v>0</v>
      </c>
      <c r="I240" s="13">
        <v>0</v>
      </c>
      <c r="J240" s="13">
        <v>10</v>
      </c>
      <c r="K240" s="49">
        <v>12</v>
      </c>
      <c r="M240">
        <v>239</v>
      </c>
    </row>
    <row r="241" spans="1:13" ht="12.75">
      <c r="A241" s="13">
        <v>13</v>
      </c>
      <c r="B241" s="13">
        <v>20</v>
      </c>
      <c r="C241" s="14" t="s">
        <v>38</v>
      </c>
      <c r="D241" s="14" t="s">
        <v>1</v>
      </c>
      <c r="E241" s="15">
        <v>476</v>
      </c>
      <c r="F241" s="15">
        <v>842</v>
      </c>
      <c r="G241" s="66">
        <v>1318</v>
      </c>
      <c r="H241" s="17">
        <v>0</v>
      </c>
      <c r="I241" s="13">
        <v>0</v>
      </c>
      <c r="J241" s="13">
        <v>4</v>
      </c>
      <c r="K241" s="49">
        <v>7</v>
      </c>
      <c r="M241">
        <v>240</v>
      </c>
    </row>
    <row r="242" spans="1:13" ht="12.75">
      <c r="A242" s="13">
        <v>17</v>
      </c>
      <c r="B242" s="13">
        <v>20</v>
      </c>
      <c r="C242" s="14" t="s">
        <v>70</v>
      </c>
      <c r="D242" s="14" t="s">
        <v>71</v>
      </c>
      <c r="E242" s="15">
        <v>404</v>
      </c>
      <c r="F242" s="15">
        <v>841</v>
      </c>
      <c r="G242" s="66">
        <v>1245</v>
      </c>
      <c r="H242" s="17">
        <v>0</v>
      </c>
      <c r="I242" s="13">
        <v>0</v>
      </c>
      <c r="J242" s="13">
        <v>12</v>
      </c>
      <c r="K242" s="49">
        <v>25</v>
      </c>
      <c r="M242">
        <v>241</v>
      </c>
    </row>
    <row r="243" spans="1:13" ht="12.75">
      <c r="A243" s="13">
        <v>5</v>
      </c>
      <c r="B243" s="13">
        <v>20</v>
      </c>
      <c r="C243" s="14" t="s">
        <v>30</v>
      </c>
      <c r="D243" s="14" t="s">
        <v>31</v>
      </c>
      <c r="E243" s="15">
        <v>890</v>
      </c>
      <c r="F243" s="15">
        <v>838</v>
      </c>
      <c r="G243" s="66">
        <v>1728</v>
      </c>
      <c r="H243" s="17">
        <v>55</v>
      </c>
      <c r="I243" s="13">
        <v>0</v>
      </c>
      <c r="J243" s="13">
        <v>2</v>
      </c>
      <c r="K243" s="49">
        <v>24</v>
      </c>
      <c r="M243">
        <v>242</v>
      </c>
    </row>
    <row r="244" spans="1:13" ht="12.75">
      <c r="A244" s="13">
        <v>13</v>
      </c>
      <c r="B244" s="13">
        <v>20</v>
      </c>
      <c r="C244" s="14" t="s">
        <v>74</v>
      </c>
      <c r="D244" s="14" t="s">
        <v>75</v>
      </c>
      <c r="E244" s="15">
        <v>522</v>
      </c>
      <c r="F244" s="15">
        <v>837</v>
      </c>
      <c r="G244" s="66">
        <v>1359</v>
      </c>
      <c r="H244" s="17">
        <v>0</v>
      </c>
      <c r="I244" s="18">
        <v>0</v>
      </c>
      <c r="J244" s="18">
        <v>12</v>
      </c>
      <c r="K244" s="49">
        <v>4</v>
      </c>
      <c r="M244">
        <v>243</v>
      </c>
    </row>
    <row r="245" spans="1:13" ht="12.75">
      <c r="A245" s="13">
        <v>2</v>
      </c>
      <c r="B245" s="13">
        <v>20</v>
      </c>
      <c r="C245" s="14" t="s">
        <v>74</v>
      </c>
      <c r="D245" s="14" t="s">
        <v>75</v>
      </c>
      <c r="E245" s="15">
        <v>1300</v>
      </c>
      <c r="F245" s="15">
        <v>836</v>
      </c>
      <c r="G245" s="66">
        <v>2136</v>
      </c>
      <c r="H245" s="17">
        <v>75</v>
      </c>
      <c r="I245" s="13">
        <v>10</v>
      </c>
      <c r="J245" s="13">
        <v>2</v>
      </c>
      <c r="K245" s="49">
        <v>9</v>
      </c>
      <c r="M245">
        <v>244</v>
      </c>
    </row>
    <row r="246" spans="1:13" ht="12.75">
      <c r="A246" s="13">
        <v>15</v>
      </c>
      <c r="B246" s="13">
        <v>20</v>
      </c>
      <c r="C246" s="14" t="s">
        <v>47</v>
      </c>
      <c r="D246" s="14" t="s">
        <v>1</v>
      </c>
      <c r="E246" s="15">
        <v>414</v>
      </c>
      <c r="F246" s="15">
        <v>836</v>
      </c>
      <c r="G246" s="66">
        <v>1250</v>
      </c>
      <c r="H246" s="17">
        <v>0</v>
      </c>
      <c r="I246" s="13">
        <v>0</v>
      </c>
      <c r="J246" s="13">
        <v>4</v>
      </c>
      <c r="K246" s="49">
        <v>17</v>
      </c>
      <c r="M246">
        <v>245</v>
      </c>
    </row>
    <row r="247" spans="1:13" ht="12.75">
      <c r="A247" s="13">
        <v>8</v>
      </c>
      <c r="B247" s="13">
        <v>20</v>
      </c>
      <c r="C247" s="14" t="s">
        <v>0</v>
      </c>
      <c r="D247" s="14" t="s">
        <v>1</v>
      </c>
      <c r="E247" s="15">
        <v>808</v>
      </c>
      <c r="F247" s="15">
        <v>834</v>
      </c>
      <c r="G247" s="66">
        <v>1642</v>
      </c>
      <c r="H247" s="17">
        <v>0</v>
      </c>
      <c r="I247" s="13">
        <v>0</v>
      </c>
      <c r="J247" s="13">
        <v>0</v>
      </c>
      <c r="K247" s="49">
        <v>7</v>
      </c>
      <c r="M247">
        <v>246</v>
      </c>
    </row>
    <row r="248" spans="1:13" ht="12.75">
      <c r="A248" s="13">
        <v>7</v>
      </c>
      <c r="B248" s="13">
        <v>20</v>
      </c>
      <c r="C248" s="14" t="s">
        <v>37</v>
      </c>
      <c r="D248" s="14" t="s">
        <v>31</v>
      </c>
      <c r="E248" s="15">
        <v>792</v>
      </c>
      <c r="F248" s="15">
        <v>834</v>
      </c>
      <c r="G248" s="66">
        <v>1626</v>
      </c>
      <c r="H248" s="17">
        <v>47</v>
      </c>
      <c r="I248" s="13">
        <v>0</v>
      </c>
      <c r="J248" s="13">
        <v>6</v>
      </c>
      <c r="K248" s="49">
        <v>11</v>
      </c>
      <c r="M248">
        <v>247</v>
      </c>
    </row>
    <row r="249" spans="1:13" ht="12.75">
      <c r="A249" s="13">
        <v>10</v>
      </c>
      <c r="B249" s="13">
        <v>20</v>
      </c>
      <c r="C249" s="14" t="s">
        <v>49</v>
      </c>
      <c r="D249" s="14" t="s">
        <v>35</v>
      </c>
      <c r="E249" s="15">
        <v>669</v>
      </c>
      <c r="F249" s="15">
        <v>833</v>
      </c>
      <c r="G249" s="66">
        <v>1502</v>
      </c>
      <c r="H249" s="17">
        <v>0</v>
      </c>
      <c r="I249" s="18">
        <v>0</v>
      </c>
      <c r="J249" s="18">
        <v>4</v>
      </c>
      <c r="K249" s="49">
        <v>2</v>
      </c>
      <c r="M249">
        <v>248</v>
      </c>
    </row>
    <row r="250" spans="1:13" ht="12.75">
      <c r="A250" s="13">
        <v>13</v>
      </c>
      <c r="B250" s="13">
        <v>20</v>
      </c>
      <c r="C250" s="14" t="s">
        <v>47</v>
      </c>
      <c r="D250" s="14" t="s">
        <v>1</v>
      </c>
      <c r="E250" s="15">
        <v>484</v>
      </c>
      <c r="F250" s="15">
        <v>833</v>
      </c>
      <c r="G250" s="66">
        <v>1317</v>
      </c>
      <c r="H250" s="17">
        <v>0</v>
      </c>
      <c r="I250" s="13">
        <v>0</v>
      </c>
      <c r="J250" s="13">
        <v>0</v>
      </c>
      <c r="K250" s="49">
        <v>8</v>
      </c>
      <c r="M250">
        <v>249</v>
      </c>
    </row>
    <row r="251" spans="1:13" ht="12.75">
      <c r="A251" s="13">
        <v>20</v>
      </c>
      <c r="B251" s="13">
        <v>20</v>
      </c>
      <c r="C251" s="14" t="s">
        <v>88</v>
      </c>
      <c r="D251" s="14" t="s">
        <v>89</v>
      </c>
      <c r="E251" s="15">
        <v>409</v>
      </c>
      <c r="F251" s="15">
        <v>833</v>
      </c>
      <c r="G251" s="66">
        <v>1242</v>
      </c>
      <c r="H251" s="17">
        <v>0</v>
      </c>
      <c r="I251" s="13">
        <v>0</v>
      </c>
      <c r="J251" s="13">
        <v>12</v>
      </c>
      <c r="K251" s="49">
        <v>20</v>
      </c>
      <c r="M251">
        <v>250</v>
      </c>
    </row>
    <row r="252" spans="1:13" ht="12.75">
      <c r="A252" s="13">
        <v>2</v>
      </c>
      <c r="B252" s="13">
        <v>20</v>
      </c>
      <c r="C252" s="14" t="s">
        <v>51</v>
      </c>
      <c r="D252" s="14" t="s">
        <v>1</v>
      </c>
      <c r="E252" s="15">
        <v>1116</v>
      </c>
      <c r="F252" s="15">
        <v>831</v>
      </c>
      <c r="G252" s="66">
        <v>1947</v>
      </c>
      <c r="H252" s="17">
        <v>80</v>
      </c>
      <c r="I252" s="13">
        <v>11</v>
      </c>
      <c r="J252" s="13">
        <v>6</v>
      </c>
      <c r="K252" s="49">
        <v>22</v>
      </c>
      <c r="M252">
        <v>251</v>
      </c>
    </row>
    <row r="253" spans="1:13" ht="12.75">
      <c r="A253" s="13">
        <v>6</v>
      </c>
      <c r="B253" s="13">
        <v>20</v>
      </c>
      <c r="C253" s="14" t="s">
        <v>34</v>
      </c>
      <c r="D253" s="14" t="s">
        <v>35</v>
      </c>
      <c r="E253" s="15">
        <v>938</v>
      </c>
      <c r="F253" s="15">
        <v>830</v>
      </c>
      <c r="G253" s="66">
        <v>1768</v>
      </c>
      <c r="H253" s="17">
        <v>55</v>
      </c>
      <c r="I253" s="13">
        <v>0</v>
      </c>
      <c r="J253" s="13">
        <v>6</v>
      </c>
      <c r="K253" s="49">
        <v>27</v>
      </c>
      <c r="M253">
        <v>252</v>
      </c>
    </row>
    <row r="254" spans="1:13" ht="12.75">
      <c r="A254" s="13">
        <v>13</v>
      </c>
      <c r="B254" s="13">
        <v>20</v>
      </c>
      <c r="C254" s="14" t="s">
        <v>70</v>
      </c>
      <c r="D254" s="14" t="s">
        <v>71</v>
      </c>
      <c r="E254" s="15">
        <v>729</v>
      </c>
      <c r="F254" s="15">
        <v>830</v>
      </c>
      <c r="G254" s="66">
        <v>1559</v>
      </c>
      <c r="H254" s="17">
        <v>0</v>
      </c>
      <c r="I254" s="13">
        <v>0</v>
      </c>
      <c r="J254" s="13">
        <v>2</v>
      </c>
      <c r="K254" s="49">
        <v>27</v>
      </c>
      <c r="M254">
        <v>253</v>
      </c>
    </row>
    <row r="255" spans="1:13" ht="12.75">
      <c r="A255" s="13">
        <v>14</v>
      </c>
      <c r="B255" s="13">
        <v>20</v>
      </c>
      <c r="C255" s="14" t="s">
        <v>40</v>
      </c>
      <c r="D255" s="14" t="s">
        <v>1</v>
      </c>
      <c r="E255" s="15">
        <v>462</v>
      </c>
      <c r="F255" s="15">
        <v>827</v>
      </c>
      <c r="G255" s="66">
        <v>1289</v>
      </c>
      <c r="H255" s="17">
        <v>0</v>
      </c>
      <c r="I255" s="13">
        <v>0</v>
      </c>
      <c r="J255" s="13">
        <v>0</v>
      </c>
      <c r="K255" s="49">
        <v>2</v>
      </c>
      <c r="M255">
        <v>254</v>
      </c>
    </row>
    <row r="256" spans="1:13" ht="12.75">
      <c r="A256" s="13">
        <v>6</v>
      </c>
      <c r="B256" s="13">
        <v>20</v>
      </c>
      <c r="C256" s="14" t="s">
        <v>79</v>
      </c>
      <c r="D256" s="14" t="s">
        <v>81</v>
      </c>
      <c r="E256" s="15">
        <v>1031</v>
      </c>
      <c r="F256" s="15">
        <v>826</v>
      </c>
      <c r="G256" s="66">
        <v>1857</v>
      </c>
      <c r="H256" s="17">
        <v>50</v>
      </c>
      <c r="I256" s="13">
        <v>0</v>
      </c>
      <c r="J256" s="13">
        <v>4</v>
      </c>
      <c r="K256" s="49">
        <v>15</v>
      </c>
      <c r="M256">
        <v>255</v>
      </c>
    </row>
    <row r="257" spans="1:13" ht="12.75">
      <c r="A257" s="20">
        <v>9</v>
      </c>
      <c r="B257" s="20">
        <v>20</v>
      </c>
      <c r="C257" s="21" t="s">
        <v>59</v>
      </c>
      <c r="D257" s="21" t="s">
        <v>1</v>
      </c>
      <c r="E257" s="22">
        <v>590</v>
      </c>
      <c r="F257" s="22">
        <v>826</v>
      </c>
      <c r="G257" s="71">
        <v>1416</v>
      </c>
      <c r="H257" s="20">
        <v>0</v>
      </c>
      <c r="I257" s="20">
        <v>0</v>
      </c>
      <c r="J257" s="20">
        <v>6</v>
      </c>
      <c r="K257" s="55">
        <v>5</v>
      </c>
      <c r="M257">
        <v>256</v>
      </c>
    </row>
    <row r="258" spans="1:13" ht="12.75">
      <c r="A258" s="13">
        <v>16</v>
      </c>
      <c r="B258" s="13">
        <v>20</v>
      </c>
      <c r="C258" s="14" t="s">
        <v>44</v>
      </c>
      <c r="D258" s="14" t="s">
        <v>1</v>
      </c>
      <c r="E258" s="15">
        <v>494</v>
      </c>
      <c r="F258" s="15">
        <v>825</v>
      </c>
      <c r="G258" s="52">
        <f>SUM(E258:F258)</f>
        <v>1319</v>
      </c>
      <c r="H258" s="15">
        <v>0</v>
      </c>
      <c r="I258" s="18">
        <v>0</v>
      </c>
      <c r="J258" s="18">
        <v>4</v>
      </c>
      <c r="K258" s="49">
        <v>29</v>
      </c>
      <c r="M258">
        <v>257</v>
      </c>
    </row>
    <row r="259" spans="1:13" ht="12.75">
      <c r="A259" s="13">
        <v>18</v>
      </c>
      <c r="B259" s="13">
        <v>20</v>
      </c>
      <c r="C259" s="14" t="s">
        <v>57</v>
      </c>
      <c r="D259" s="14" t="s">
        <v>1</v>
      </c>
      <c r="E259" s="15">
        <v>268</v>
      </c>
      <c r="F259" s="15">
        <v>824</v>
      </c>
      <c r="G259" s="66">
        <v>1092</v>
      </c>
      <c r="H259" s="17">
        <v>0</v>
      </c>
      <c r="I259" s="13">
        <v>0</v>
      </c>
      <c r="J259" s="13">
        <v>6</v>
      </c>
      <c r="K259" s="49">
        <v>18</v>
      </c>
      <c r="M259">
        <v>258</v>
      </c>
    </row>
    <row r="260" spans="1:13" ht="12.75">
      <c r="A260" s="13">
        <v>6</v>
      </c>
      <c r="B260" s="13">
        <v>20</v>
      </c>
      <c r="C260" s="14" t="s">
        <v>58</v>
      </c>
      <c r="D260" s="14" t="s">
        <v>35</v>
      </c>
      <c r="E260" s="15">
        <v>830</v>
      </c>
      <c r="F260" s="15">
        <v>822</v>
      </c>
      <c r="G260" s="66">
        <v>1652</v>
      </c>
      <c r="H260" s="17">
        <v>48</v>
      </c>
      <c r="I260" s="13">
        <v>0</v>
      </c>
      <c r="J260" s="13">
        <v>16</v>
      </c>
      <c r="K260" s="49">
        <v>18</v>
      </c>
      <c r="M260">
        <v>259</v>
      </c>
    </row>
    <row r="261" spans="1:13" ht="12.75">
      <c r="A261" s="13">
        <v>16</v>
      </c>
      <c r="B261" s="13">
        <v>20</v>
      </c>
      <c r="C261" s="14" t="s">
        <v>36</v>
      </c>
      <c r="D261" s="14" t="s">
        <v>1</v>
      </c>
      <c r="E261" s="15">
        <v>454</v>
      </c>
      <c r="F261" s="15">
        <v>820</v>
      </c>
      <c r="G261" s="66">
        <v>1274</v>
      </c>
      <c r="H261" s="17">
        <v>0</v>
      </c>
      <c r="I261" s="13">
        <v>0</v>
      </c>
      <c r="J261" s="13">
        <v>10</v>
      </c>
      <c r="K261" s="49">
        <v>22</v>
      </c>
      <c r="M261">
        <v>260</v>
      </c>
    </row>
    <row r="262" spans="1:13" ht="12.75">
      <c r="A262" s="13">
        <v>1</v>
      </c>
      <c r="B262" s="13">
        <v>20</v>
      </c>
      <c r="C262" s="14" t="s">
        <v>0</v>
      </c>
      <c r="D262" s="14" t="s">
        <v>1</v>
      </c>
      <c r="E262" s="15">
        <v>964</v>
      </c>
      <c r="F262" s="15">
        <v>819</v>
      </c>
      <c r="G262" s="66">
        <v>1783</v>
      </c>
      <c r="H262" s="17">
        <v>80</v>
      </c>
      <c r="I262" s="13">
        <v>9</v>
      </c>
      <c r="J262" s="13">
        <v>0</v>
      </c>
      <c r="K262" s="49">
        <v>17</v>
      </c>
      <c r="M262">
        <v>261</v>
      </c>
    </row>
    <row r="263" spans="1:13" ht="12.75">
      <c r="A263" s="13">
        <v>6</v>
      </c>
      <c r="B263" s="13">
        <v>20</v>
      </c>
      <c r="C263" s="14" t="s">
        <v>43</v>
      </c>
      <c r="D263" s="14" t="s">
        <v>1</v>
      </c>
      <c r="E263" s="15">
        <v>908</v>
      </c>
      <c r="F263" s="15">
        <v>818</v>
      </c>
      <c r="G263" s="66">
        <v>1726</v>
      </c>
      <c r="H263" s="17">
        <v>44</v>
      </c>
      <c r="I263" s="13">
        <v>0</v>
      </c>
      <c r="J263" s="13">
        <v>6</v>
      </c>
      <c r="K263" s="49">
        <v>6</v>
      </c>
      <c r="M263">
        <v>262</v>
      </c>
    </row>
    <row r="264" spans="1:13" ht="12.75">
      <c r="A264" s="13">
        <v>8</v>
      </c>
      <c r="B264" s="13">
        <v>20</v>
      </c>
      <c r="C264" s="14" t="s">
        <v>70</v>
      </c>
      <c r="D264" s="14" t="s">
        <v>71</v>
      </c>
      <c r="E264" s="15">
        <v>743</v>
      </c>
      <c r="F264" s="15">
        <v>816</v>
      </c>
      <c r="G264" s="66">
        <v>1559</v>
      </c>
      <c r="H264" s="17">
        <v>0</v>
      </c>
      <c r="I264" s="13">
        <v>0</v>
      </c>
      <c r="J264" s="13">
        <v>6</v>
      </c>
      <c r="K264" s="49">
        <v>19</v>
      </c>
      <c r="M264">
        <v>263</v>
      </c>
    </row>
    <row r="265" spans="1:13" ht="12.75">
      <c r="A265" s="13">
        <v>1</v>
      </c>
      <c r="B265" s="13">
        <v>20</v>
      </c>
      <c r="C265" s="14" t="s">
        <v>58</v>
      </c>
      <c r="D265" s="14" t="s">
        <v>87</v>
      </c>
      <c r="E265" s="15">
        <v>1266</v>
      </c>
      <c r="F265" s="15">
        <v>814</v>
      </c>
      <c r="G265" s="66">
        <v>2080</v>
      </c>
      <c r="H265" s="17">
        <v>85</v>
      </c>
      <c r="I265" s="13">
        <v>14</v>
      </c>
      <c r="J265" s="13">
        <v>4</v>
      </c>
      <c r="K265" s="49">
        <v>8</v>
      </c>
      <c r="M265">
        <v>264</v>
      </c>
    </row>
    <row r="266" spans="1:13" ht="12.75">
      <c r="A266" s="13">
        <v>22</v>
      </c>
      <c r="B266" s="13">
        <v>20</v>
      </c>
      <c r="C266" s="14" t="s">
        <v>41</v>
      </c>
      <c r="D266" s="14" t="s">
        <v>42</v>
      </c>
      <c r="E266" s="15">
        <v>136</v>
      </c>
      <c r="F266" s="15">
        <v>813</v>
      </c>
      <c r="G266" s="66">
        <v>949</v>
      </c>
      <c r="H266" s="17">
        <v>0</v>
      </c>
      <c r="I266" s="13">
        <v>0</v>
      </c>
      <c r="J266" s="13">
        <v>6</v>
      </c>
      <c r="K266" s="49">
        <v>15</v>
      </c>
      <c r="M266">
        <v>265</v>
      </c>
    </row>
    <row r="267" spans="1:13" ht="12.75">
      <c r="A267" s="13">
        <v>8</v>
      </c>
      <c r="B267" s="13">
        <v>20</v>
      </c>
      <c r="C267" s="14" t="s">
        <v>37</v>
      </c>
      <c r="D267" s="14" t="s">
        <v>31</v>
      </c>
      <c r="E267" s="15">
        <v>788</v>
      </c>
      <c r="F267" s="15">
        <v>811</v>
      </c>
      <c r="G267" s="66">
        <v>1599</v>
      </c>
      <c r="H267" s="17">
        <v>0</v>
      </c>
      <c r="I267" s="13">
        <v>0</v>
      </c>
      <c r="J267" s="13">
        <v>0</v>
      </c>
      <c r="K267" s="49">
        <v>26</v>
      </c>
      <c r="M267">
        <v>266</v>
      </c>
    </row>
    <row r="268" spans="1:13" ht="12.75">
      <c r="A268" s="13">
        <v>13</v>
      </c>
      <c r="B268" s="13">
        <v>20</v>
      </c>
      <c r="C268" s="14" t="s">
        <v>36</v>
      </c>
      <c r="D268" s="14" t="s">
        <v>1</v>
      </c>
      <c r="E268" s="15">
        <v>681</v>
      </c>
      <c r="F268" s="15">
        <v>810</v>
      </c>
      <c r="G268" s="66">
        <v>1491</v>
      </c>
      <c r="H268" s="17">
        <v>0</v>
      </c>
      <c r="I268" s="13">
        <v>0</v>
      </c>
      <c r="J268" s="13">
        <v>4</v>
      </c>
      <c r="K268" s="49">
        <v>24</v>
      </c>
      <c r="M268">
        <v>267</v>
      </c>
    </row>
    <row r="269" spans="1:13" ht="12.75">
      <c r="A269" s="13">
        <v>2</v>
      </c>
      <c r="B269" s="13">
        <v>20</v>
      </c>
      <c r="C269" s="14" t="s">
        <v>51</v>
      </c>
      <c r="D269" s="14" t="s">
        <v>1</v>
      </c>
      <c r="E269" s="15">
        <v>1096</v>
      </c>
      <c r="F269" s="15">
        <v>809</v>
      </c>
      <c r="G269" s="52">
        <f>SUM(E269:F269)</f>
        <v>1905</v>
      </c>
      <c r="H269" s="17">
        <v>80</v>
      </c>
      <c r="I269" s="13">
        <v>0</v>
      </c>
      <c r="J269" s="13">
        <v>0</v>
      </c>
      <c r="K269" s="49">
        <v>28</v>
      </c>
      <c r="M269">
        <v>268</v>
      </c>
    </row>
    <row r="270" spans="1:13" ht="12.75">
      <c r="A270" s="13">
        <v>7</v>
      </c>
      <c r="B270" s="13">
        <v>20</v>
      </c>
      <c r="C270" s="14" t="s">
        <v>48</v>
      </c>
      <c r="D270" s="14" t="s">
        <v>42</v>
      </c>
      <c r="E270" s="15">
        <v>870</v>
      </c>
      <c r="F270" s="15">
        <v>808</v>
      </c>
      <c r="G270" s="66">
        <v>1678</v>
      </c>
      <c r="H270" s="17">
        <v>50</v>
      </c>
      <c r="I270" s="13">
        <v>0</v>
      </c>
      <c r="J270" s="13">
        <v>4</v>
      </c>
      <c r="K270" s="49">
        <v>21</v>
      </c>
      <c r="M270">
        <v>269</v>
      </c>
    </row>
    <row r="271" spans="1:13" ht="12.75">
      <c r="A271" s="13">
        <v>12</v>
      </c>
      <c r="B271" s="13">
        <v>20</v>
      </c>
      <c r="C271" s="14" t="s">
        <v>74</v>
      </c>
      <c r="D271" s="14" t="s">
        <v>75</v>
      </c>
      <c r="E271" s="15">
        <v>511</v>
      </c>
      <c r="F271" s="15">
        <v>808</v>
      </c>
      <c r="G271" s="66">
        <v>1319</v>
      </c>
      <c r="H271" s="17">
        <v>0</v>
      </c>
      <c r="I271" s="13">
        <v>0</v>
      </c>
      <c r="J271" s="13">
        <v>12</v>
      </c>
      <c r="K271" s="49">
        <v>8</v>
      </c>
      <c r="M271">
        <v>270</v>
      </c>
    </row>
    <row r="272" spans="1:13" ht="12.75">
      <c r="A272" s="20">
        <v>5</v>
      </c>
      <c r="B272" s="20">
        <v>20</v>
      </c>
      <c r="C272" s="21" t="s">
        <v>49</v>
      </c>
      <c r="D272" s="21" t="s">
        <v>35</v>
      </c>
      <c r="E272" s="22">
        <v>849</v>
      </c>
      <c r="F272" s="22">
        <v>806</v>
      </c>
      <c r="G272" s="71">
        <v>1655</v>
      </c>
      <c r="H272" s="20">
        <v>50</v>
      </c>
      <c r="I272" s="20">
        <v>0</v>
      </c>
      <c r="J272" s="20">
        <v>2</v>
      </c>
      <c r="K272" s="55">
        <v>5</v>
      </c>
      <c r="M272">
        <v>271</v>
      </c>
    </row>
    <row r="273" spans="1:13" ht="12.75">
      <c r="A273" s="13">
        <v>22</v>
      </c>
      <c r="B273" s="13">
        <v>20</v>
      </c>
      <c r="C273" s="14" t="s">
        <v>48</v>
      </c>
      <c r="D273" s="14" t="s">
        <v>42</v>
      </c>
      <c r="E273" s="15">
        <v>397</v>
      </c>
      <c r="F273" s="15">
        <v>804</v>
      </c>
      <c r="G273" s="66">
        <v>1201</v>
      </c>
      <c r="H273" s="17">
        <v>0</v>
      </c>
      <c r="I273" s="13">
        <v>0</v>
      </c>
      <c r="J273" s="13">
        <v>2</v>
      </c>
      <c r="K273" s="49">
        <v>19</v>
      </c>
      <c r="M273">
        <v>272</v>
      </c>
    </row>
    <row r="274" spans="1:13" ht="12.75">
      <c r="A274" s="13">
        <v>10</v>
      </c>
      <c r="B274" s="13">
        <v>20</v>
      </c>
      <c r="C274" s="14" t="s">
        <v>40</v>
      </c>
      <c r="D274" s="14" t="s">
        <v>1</v>
      </c>
      <c r="E274" s="15">
        <v>744</v>
      </c>
      <c r="F274" s="15">
        <v>803</v>
      </c>
      <c r="G274" s="66">
        <v>1547</v>
      </c>
      <c r="H274" s="17">
        <v>0</v>
      </c>
      <c r="I274" s="18">
        <v>0</v>
      </c>
      <c r="J274" s="18">
        <v>4</v>
      </c>
      <c r="K274" s="49">
        <v>8</v>
      </c>
      <c r="M274">
        <v>273</v>
      </c>
    </row>
    <row r="275" spans="1:13" ht="12.75">
      <c r="A275" s="13">
        <v>14</v>
      </c>
      <c r="B275" s="13">
        <v>20</v>
      </c>
      <c r="C275" s="14" t="s">
        <v>70</v>
      </c>
      <c r="D275" s="14" t="s">
        <v>71</v>
      </c>
      <c r="E275" s="15">
        <v>735</v>
      </c>
      <c r="F275" s="15">
        <v>803</v>
      </c>
      <c r="G275" s="66">
        <v>1538</v>
      </c>
      <c r="H275" s="17">
        <v>0</v>
      </c>
      <c r="I275" s="13">
        <v>0</v>
      </c>
      <c r="J275" s="13">
        <v>2</v>
      </c>
      <c r="K275" s="49">
        <v>20</v>
      </c>
      <c r="M275">
        <v>274</v>
      </c>
    </row>
    <row r="276" spans="1:13" ht="12.75">
      <c r="A276" s="13">
        <v>14</v>
      </c>
      <c r="B276" s="13">
        <v>20</v>
      </c>
      <c r="C276" s="14" t="s">
        <v>55</v>
      </c>
      <c r="D276" s="14" t="s">
        <v>1</v>
      </c>
      <c r="E276" s="15">
        <v>545</v>
      </c>
      <c r="F276" s="15">
        <v>802</v>
      </c>
      <c r="G276" s="66">
        <v>1347</v>
      </c>
      <c r="H276" s="17">
        <v>0</v>
      </c>
      <c r="I276" s="13">
        <v>0</v>
      </c>
      <c r="J276" s="13">
        <v>2</v>
      </c>
      <c r="K276" s="49">
        <v>9</v>
      </c>
      <c r="M276">
        <v>275</v>
      </c>
    </row>
    <row r="277" spans="1:13" ht="12.75">
      <c r="A277" s="13">
        <v>13</v>
      </c>
      <c r="B277" s="13">
        <v>20</v>
      </c>
      <c r="C277" s="14" t="s">
        <v>0</v>
      </c>
      <c r="D277" s="14" t="s">
        <v>1</v>
      </c>
      <c r="E277" s="15">
        <v>544</v>
      </c>
      <c r="F277" s="15">
        <v>802</v>
      </c>
      <c r="G277" s="66">
        <v>1346</v>
      </c>
      <c r="H277" s="17">
        <v>0</v>
      </c>
      <c r="I277" s="13">
        <v>0</v>
      </c>
      <c r="J277" s="13">
        <v>4</v>
      </c>
      <c r="K277" s="49">
        <v>30</v>
      </c>
      <c r="M277">
        <v>276</v>
      </c>
    </row>
    <row r="278" spans="1:13" ht="12.75">
      <c r="A278" s="13">
        <v>13</v>
      </c>
      <c r="B278" s="13">
        <v>20</v>
      </c>
      <c r="C278" s="14" t="s">
        <v>30</v>
      </c>
      <c r="D278" s="14" t="s">
        <v>31</v>
      </c>
      <c r="E278" s="15">
        <v>802</v>
      </c>
      <c r="F278" s="15">
        <v>800</v>
      </c>
      <c r="G278" s="66">
        <v>1602</v>
      </c>
      <c r="H278" s="17">
        <v>0</v>
      </c>
      <c r="I278" s="13">
        <v>0</v>
      </c>
      <c r="J278" s="13">
        <v>4</v>
      </c>
      <c r="K278" s="49">
        <v>20</v>
      </c>
      <c r="M278">
        <v>277</v>
      </c>
    </row>
    <row r="279" spans="1:13" ht="12.75">
      <c r="A279" s="13">
        <v>5</v>
      </c>
      <c r="B279" s="13">
        <v>20</v>
      </c>
      <c r="C279" s="14" t="s">
        <v>43</v>
      </c>
      <c r="D279" s="14" t="s">
        <v>1</v>
      </c>
      <c r="E279" s="15">
        <v>978</v>
      </c>
      <c r="F279" s="15">
        <v>799</v>
      </c>
      <c r="G279" s="52">
        <f>SUM(E279:F279)</f>
        <v>1777</v>
      </c>
      <c r="H279" s="17">
        <v>60</v>
      </c>
      <c r="I279" s="13">
        <v>0</v>
      </c>
      <c r="J279" s="13">
        <v>2</v>
      </c>
      <c r="K279" s="49">
        <v>28</v>
      </c>
      <c r="M279">
        <v>278</v>
      </c>
    </row>
    <row r="280" spans="1:13" ht="12.75">
      <c r="A280" s="20">
        <v>7</v>
      </c>
      <c r="B280" s="20">
        <v>20</v>
      </c>
      <c r="C280" s="21" t="s">
        <v>30</v>
      </c>
      <c r="D280" s="21" t="s">
        <v>31</v>
      </c>
      <c r="E280" s="22">
        <v>786</v>
      </c>
      <c r="F280" s="22">
        <v>799</v>
      </c>
      <c r="G280" s="71">
        <v>1585</v>
      </c>
      <c r="H280" s="20">
        <v>0</v>
      </c>
      <c r="I280" s="20">
        <v>0</v>
      </c>
      <c r="J280" s="20">
        <v>4</v>
      </c>
      <c r="K280" s="55">
        <v>5</v>
      </c>
      <c r="M280">
        <v>279</v>
      </c>
    </row>
    <row r="281" spans="1:13" ht="12.75">
      <c r="A281" s="13">
        <v>11</v>
      </c>
      <c r="B281" s="13">
        <v>20</v>
      </c>
      <c r="C281" s="14" t="s">
        <v>50</v>
      </c>
      <c r="D281" s="14" t="s">
        <v>42</v>
      </c>
      <c r="E281" s="15">
        <v>714</v>
      </c>
      <c r="F281" s="15">
        <v>799</v>
      </c>
      <c r="G281" s="66">
        <v>1513</v>
      </c>
      <c r="H281" s="17">
        <v>0</v>
      </c>
      <c r="I281" s="13">
        <v>0</v>
      </c>
      <c r="J281" s="13">
        <v>0</v>
      </c>
      <c r="K281" s="49">
        <v>6</v>
      </c>
      <c r="M281">
        <v>280</v>
      </c>
    </row>
    <row r="282" spans="1:13" ht="12.75">
      <c r="A282" s="13">
        <v>4</v>
      </c>
      <c r="B282" s="13">
        <v>20</v>
      </c>
      <c r="C282" s="14" t="s">
        <v>48</v>
      </c>
      <c r="D282" s="14" t="s">
        <v>42</v>
      </c>
      <c r="E282" s="15">
        <v>1227</v>
      </c>
      <c r="F282" s="15">
        <v>798</v>
      </c>
      <c r="G282" s="66">
        <v>2025</v>
      </c>
      <c r="H282" s="17">
        <v>60</v>
      </c>
      <c r="I282" s="13">
        <v>0</v>
      </c>
      <c r="J282" s="13">
        <v>2</v>
      </c>
      <c r="K282" s="49">
        <v>9</v>
      </c>
      <c r="M282">
        <v>281</v>
      </c>
    </row>
    <row r="283" spans="1:13" ht="12.75">
      <c r="A283" s="13">
        <v>17</v>
      </c>
      <c r="B283" s="13">
        <v>20</v>
      </c>
      <c r="C283" s="14" t="s">
        <v>40</v>
      </c>
      <c r="D283" s="14" t="s">
        <v>1</v>
      </c>
      <c r="E283" s="15">
        <v>464</v>
      </c>
      <c r="F283" s="15">
        <v>798</v>
      </c>
      <c r="G283" s="52">
        <f>SUM(E283:F283)</f>
        <v>1262</v>
      </c>
      <c r="H283" s="17">
        <v>0</v>
      </c>
      <c r="I283" s="13">
        <v>0</v>
      </c>
      <c r="J283" s="13">
        <v>2</v>
      </c>
      <c r="K283" s="49">
        <v>28</v>
      </c>
      <c r="M283">
        <v>282</v>
      </c>
    </row>
    <row r="284" spans="1:13" ht="12.75">
      <c r="A284" s="13">
        <v>3</v>
      </c>
      <c r="B284" s="13">
        <v>20</v>
      </c>
      <c r="C284" s="14" t="s">
        <v>39</v>
      </c>
      <c r="D284" s="14" t="s">
        <v>1</v>
      </c>
      <c r="E284" s="15">
        <v>964</v>
      </c>
      <c r="F284" s="15">
        <v>797</v>
      </c>
      <c r="G284" s="66">
        <v>1761</v>
      </c>
      <c r="H284" s="17">
        <v>75</v>
      </c>
      <c r="I284" s="13">
        <v>0</v>
      </c>
      <c r="J284" s="13">
        <v>0</v>
      </c>
      <c r="K284" s="49">
        <v>10</v>
      </c>
      <c r="M284">
        <v>283</v>
      </c>
    </row>
    <row r="285" spans="1:13" ht="12.75">
      <c r="A285" s="13">
        <v>3</v>
      </c>
      <c r="B285" s="13">
        <v>20</v>
      </c>
      <c r="C285" s="14" t="s">
        <v>41</v>
      </c>
      <c r="D285" s="14" t="s">
        <v>42</v>
      </c>
      <c r="E285" s="15">
        <v>1130</v>
      </c>
      <c r="F285" s="15">
        <v>796</v>
      </c>
      <c r="G285" s="66">
        <v>1926</v>
      </c>
      <c r="H285" s="17">
        <v>70</v>
      </c>
      <c r="I285" s="13">
        <v>0</v>
      </c>
      <c r="J285" s="13">
        <v>4</v>
      </c>
      <c r="K285" s="49">
        <v>8</v>
      </c>
      <c r="M285">
        <v>284</v>
      </c>
    </row>
    <row r="286" spans="1:13" ht="12.75">
      <c r="A286" s="13">
        <v>5</v>
      </c>
      <c r="B286" s="13">
        <v>20</v>
      </c>
      <c r="C286" s="14" t="s">
        <v>44</v>
      </c>
      <c r="D286" s="14" t="s">
        <v>1</v>
      </c>
      <c r="E286" s="15">
        <v>825</v>
      </c>
      <c r="F286" s="15">
        <v>795</v>
      </c>
      <c r="G286" s="66">
        <v>1620</v>
      </c>
      <c r="H286" s="17">
        <v>55</v>
      </c>
      <c r="I286" s="13">
        <v>0</v>
      </c>
      <c r="J286" s="13">
        <v>6</v>
      </c>
      <c r="K286" s="49">
        <v>13</v>
      </c>
      <c r="M286">
        <v>285</v>
      </c>
    </row>
    <row r="287" spans="1:13" ht="12.75">
      <c r="A287" s="13">
        <v>8</v>
      </c>
      <c r="B287" s="13">
        <v>20</v>
      </c>
      <c r="C287" s="14" t="s">
        <v>47</v>
      </c>
      <c r="D287" s="14" t="s">
        <v>1</v>
      </c>
      <c r="E287" s="15">
        <v>850</v>
      </c>
      <c r="F287" s="15">
        <v>794</v>
      </c>
      <c r="G287" s="66">
        <v>1644</v>
      </c>
      <c r="H287" s="17">
        <v>0</v>
      </c>
      <c r="I287" s="13">
        <v>0</v>
      </c>
      <c r="J287" s="13">
        <v>2</v>
      </c>
      <c r="K287" s="49">
        <v>4</v>
      </c>
      <c r="M287">
        <v>286</v>
      </c>
    </row>
    <row r="288" spans="1:13" ht="12.75">
      <c r="A288" s="13">
        <v>16</v>
      </c>
      <c r="B288" s="13">
        <v>20</v>
      </c>
      <c r="C288" s="14" t="s">
        <v>85</v>
      </c>
      <c r="D288" s="14" t="s">
        <v>86</v>
      </c>
      <c r="E288" s="15">
        <v>581</v>
      </c>
      <c r="F288" s="15">
        <v>794</v>
      </c>
      <c r="G288" s="66">
        <v>1375</v>
      </c>
      <c r="H288" s="15">
        <v>0</v>
      </c>
      <c r="I288" s="18">
        <v>0</v>
      </c>
      <c r="J288" s="18">
        <v>8</v>
      </c>
      <c r="K288" s="49">
        <v>21</v>
      </c>
      <c r="M288">
        <v>287</v>
      </c>
    </row>
    <row r="289" spans="1:13" ht="12.75">
      <c r="A289" s="13">
        <v>2</v>
      </c>
      <c r="B289" s="13">
        <v>20</v>
      </c>
      <c r="C289" s="14" t="s">
        <v>37</v>
      </c>
      <c r="D289" s="14" t="s">
        <v>31</v>
      </c>
      <c r="E289" s="15">
        <v>980</v>
      </c>
      <c r="F289" s="15">
        <v>793</v>
      </c>
      <c r="G289" s="66">
        <v>1773</v>
      </c>
      <c r="H289" s="17">
        <v>75</v>
      </c>
      <c r="I289" s="13">
        <v>13</v>
      </c>
      <c r="J289" s="13">
        <v>2</v>
      </c>
      <c r="K289" s="49">
        <v>17</v>
      </c>
      <c r="M289">
        <v>288</v>
      </c>
    </row>
    <row r="290" spans="1:13" ht="12.75">
      <c r="A290" s="13">
        <v>11</v>
      </c>
      <c r="B290" s="13">
        <v>20</v>
      </c>
      <c r="C290" s="14" t="s">
        <v>52</v>
      </c>
      <c r="D290" s="14" t="s">
        <v>35</v>
      </c>
      <c r="E290" s="15">
        <v>613</v>
      </c>
      <c r="F290" s="15">
        <v>790</v>
      </c>
      <c r="G290" s="66">
        <v>1403</v>
      </c>
      <c r="H290" s="17">
        <v>0</v>
      </c>
      <c r="I290" s="18">
        <v>0</v>
      </c>
      <c r="J290" s="18">
        <v>6</v>
      </c>
      <c r="K290" s="49">
        <v>4</v>
      </c>
      <c r="M290">
        <v>289</v>
      </c>
    </row>
    <row r="291" spans="1:13" ht="12.75">
      <c r="A291" s="13">
        <v>23</v>
      </c>
      <c r="B291" s="13">
        <v>20</v>
      </c>
      <c r="C291" s="14" t="s">
        <v>48</v>
      </c>
      <c r="D291" s="14" t="s">
        <v>42</v>
      </c>
      <c r="E291" s="15">
        <v>75</v>
      </c>
      <c r="F291" s="15">
        <v>786</v>
      </c>
      <c r="G291" s="66">
        <v>861</v>
      </c>
      <c r="H291" s="17">
        <v>0</v>
      </c>
      <c r="I291" s="13">
        <v>0</v>
      </c>
      <c r="J291" s="13">
        <v>12</v>
      </c>
      <c r="K291" s="49">
        <v>18</v>
      </c>
      <c r="M291">
        <v>290</v>
      </c>
    </row>
    <row r="292" spans="1:13" ht="12.75">
      <c r="A292" s="13">
        <v>9</v>
      </c>
      <c r="B292" s="13">
        <v>20</v>
      </c>
      <c r="C292" s="14" t="s">
        <v>56</v>
      </c>
      <c r="D292" s="14" t="s">
        <v>42</v>
      </c>
      <c r="E292" s="15">
        <v>730</v>
      </c>
      <c r="F292" s="15">
        <v>785</v>
      </c>
      <c r="G292" s="52">
        <f>SUM(E292:F292)</f>
        <v>1515</v>
      </c>
      <c r="H292" s="17">
        <v>0</v>
      </c>
      <c r="I292" s="13">
        <v>0</v>
      </c>
      <c r="J292" s="13">
        <v>2</v>
      </c>
      <c r="K292" s="49">
        <v>29</v>
      </c>
      <c r="M292">
        <v>291</v>
      </c>
    </row>
    <row r="293" spans="1:13" ht="12.75">
      <c r="A293" s="13">
        <v>12</v>
      </c>
      <c r="B293" s="13">
        <v>20</v>
      </c>
      <c r="C293" s="14" t="s">
        <v>52</v>
      </c>
      <c r="D293" s="14" t="s">
        <v>35</v>
      </c>
      <c r="E293" s="15">
        <v>593</v>
      </c>
      <c r="F293" s="15">
        <v>785</v>
      </c>
      <c r="G293" s="66">
        <v>1378</v>
      </c>
      <c r="H293" s="17">
        <v>0</v>
      </c>
      <c r="I293" s="13">
        <v>0</v>
      </c>
      <c r="J293" s="13">
        <v>6</v>
      </c>
      <c r="K293" s="49">
        <v>6</v>
      </c>
      <c r="M293">
        <v>292</v>
      </c>
    </row>
    <row r="294" spans="1:13" ht="12.75">
      <c r="A294" s="13">
        <v>5</v>
      </c>
      <c r="B294" s="13">
        <v>20</v>
      </c>
      <c r="C294" s="14" t="s">
        <v>47</v>
      </c>
      <c r="D294" s="14" t="s">
        <v>1</v>
      </c>
      <c r="E294" s="15">
        <v>924</v>
      </c>
      <c r="F294" s="15">
        <v>784</v>
      </c>
      <c r="G294" s="66">
        <v>1708</v>
      </c>
      <c r="H294" s="17">
        <v>55</v>
      </c>
      <c r="I294" s="13">
        <v>0</v>
      </c>
      <c r="J294" s="13">
        <v>4</v>
      </c>
      <c r="K294" s="49">
        <v>23</v>
      </c>
      <c r="M294">
        <v>293</v>
      </c>
    </row>
    <row r="295" spans="1:13" ht="12.75">
      <c r="A295" s="13">
        <v>5</v>
      </c>
      <c r="B295" s="13">
        <v>20</v>
      </c>
      <c r="C295" s="14" t="s">
        <v>85</v>
      </c>
      <c r="D295" s="14" t="s">
        <v>86</v>
      </c>
      <c r="E295" s="15">
        <v>859</v>
      </c>
      <c r="F295" s="15">
        <v>783</v>
      </c>
      <c r="G295" s="66">
        <v>1642</v>
      </c>
      <c r="H295" s="17">
        <v>50</v>
      </c>
      <c r="I295" s="13">
        <v>0</v>
      </c>
      <c r="J295" s="13">
        <v>4</v>
      </c>
      <c r="K295" s="49">
        <v>17</v>
      </c>
      <c r="M295">
        <v>294</v>
      </c>
    </row>
    <row r="296" spans="1:13" ht="12.75">
      <c r="A296" s="13">
        <v>9</v>
      </c>
      <c r="B296" s="13">
        <v>20</v>
      </c>
      <c r="C296" s="14" t="s">
        <v>53</v>
      </c>
      <c r="D296" s="14" t="s">
        <v>35</v>
      </c>
      <c r="E296" s="15">
        <v>766</v>
      </c>
      <c r="F296" s="15">
        <v>779</v>
      </c>
      <c r="G296" s="66">
        <v>1545</v>
      </c>
      <c r="H296" s="17">
        <v>0</v>
      </c>
      <c r="I296" s="13">
        <v>0</v>
      </c>
      <c r="J296" s="13">
        <v>0</v>
      </c>
      <c r="K296" s="49">
        <v>11</v>
      </c>
      <c r="M296">
        <v>295</v>
      </c>
    </row>
    <row r="297" spans="1:13" ht="12.75">
      <c r="A297" s="13">
        <v>7</v>
      </c>
      <c r="B297" s="13">
        <v>20</v>
      </c>
      <c r="C297" s="14" t="s">
        <v>30</v>
      </c>
      <c r="D297" s="14" t="s">
        <v>31</v>
      </c>
      <c r="E297" s="15">
        <v>977</v>
      </c>
      <c r="F297" s="15">
        <v>778</v>
      </c>
      <c r="G297" s="66">
        <v>1755</v>
      </c>
      <c r="H297" s="17">
        <v>0</v>
      </c>
      <c r="I297" s="13">
        <v>0</v>
      </c>
      <c r="J297" s="13">
        <v>0</v>
      </c>
      <c r="K297" s="49">
        <v>7</v>
      </c>
      <c r="M297">
        <v>296</v>
      </c>
    </row>
    <row r="298" spans="1:13" ht="12.75">
      <c r="A298" s="13">
        <v>9</v>
      </c>
      <c r="B298" s="13">
        <v>20</v>
      </c>
      <c r="C298" s="14" t="s">
        <v>49</v>
      </c>
      <c r="D298" s="14" t="s">
        <v>35</v>
      </c>
      <c r="E298" s="15">
        <v>712</v>
      </c>
      <c r="F298" s="15">
        <v>777</v>
      </c>
      <c r="G298" s="66">
        <v>1489</v>
      </c>
      <c r="H298" s="17">
        <v>0</v>
      </c>
      <c r="I298" s="13">
        <v>0</v>
      </c>
      <c r="J298" s="13">
        <v>2</v>
      </c>
      <c r="K298" s="49">
        <v>14</v>
      </c>
      <c r="M298">
        <v>297</v>
      </c>
    </row>
    <row r="299" spans="1:13" ht="12.75">
      <c r="A299" s="13">
        <v>7</v>
      </c>
      <c r="B299" s="13">
        <v>20</v>
      </c>
      <c r="C299" s="14" t="s">
        <v>79</v>
      </c>
      <c r="D299" s="14" t="s">
        <v>81</v>
      </c>
      <c r="E299" s="15">
        <v>860</v>
      </c>
      <c r="F299" s="15">
        <v>776</v>
      </c>
      <c r="G299" s="66">
        <v>1636</v>
      </c>
      <c r="H299" s="17">
        <v>50</v>
      </c>
      <c r="I299" s="13">
        <v>0</v>
      </c>
      <c r="J299" s="13">
        <v>4</v>
      </c>
      <c r="K299" s="49">
        <v>23</v>
      </c>
      <c r="M299">
        <v>298</v>
      </c>
    </row>
    <row r="300" spans="1:13" ht="12.75">
      <c r="A300" s="13">
        <v>18</v>
      </c>
      <c r="B300" s="13">
        <v>20</v>
      </c>
      <c r="C300" s="14" t="s">
        <v>58</v>
      </c>
      <c r="D300" s="14" t="s">
        <v>87</v>
      </c>
      <c r="E300" s="15">
        <v>405</v>
      </c>
      <c r="F300" s="15">
        <v>776</v>
      </c>
      <c r="G300" s="66">
        <v>1181</v>
      </c>
      <c r="H300" s="17">
        <v>0</v>
      </c>
      <c r="I300" s="13">
        <v>0</v>
      </c>
      <c r="J300" s="13">
        <v>6</v>
      </c>
      <c r="K300" s="49">
        <v>12</v>
      </c>
      <c r="M300">
        <v>299</v>
      </c>
    </row>
    <row r="301" spans="1:13" ht="12.75">
      <c r="A301" s="13">
        <v>5</v>
      </c>
      <c r="B301" s="13">
        <v>20</v>
      </c>
      <c r="C301" s="14" t="s">
        <v>41</v>
      </c>
      <c r="D301" s="14" t="s">
        <v>81</v>
      </c>
      <c r="E301" s="15">
        <v>943</v>
      </c>
      <c r="F301" s="15">
        <v>774</v>
      </c>
      <c r="G301" s="66">
        <f>E301+F301</f>
        <v>1717</v>
      </c>
      <c r="H301" s="17">
        <v>50</v>
      </c>
      <c r="I301" s="13">
        <v>0</v>
      </c>
      <c r="J301" s="13">
        <v>4</v>
      </c>
      <c r="K301" s="49">
        <v>1</v>
      </c>
      <c r="M301">
        <v>300</v>
      </c>
    </row>
    <row r="302" spans="1:13" ht="12.75">
      <c r="A302" s="13">
        <v>23</v>
      </c>
      <c r="B302" s="13">
        <v>20</v>
      </c>
      <c r="C302" s="14" t="s">
        <v>43</v>
      </c>
      <c r="D302" s="14" t="s">
        <v>1</v>
      </c>
      <c r="E302" s="15">
        <v>364</v>
      </c>
      <c r="F302" s="15">
        <v>774</v>
      </c>
      <c r="G302" s="66">
        <v>1138</v>
      </c>
      <c r="H302" s="17">
        <v>0</v>
      </c>
      <c r="I302" s="13">
        <v>0</v>
      </c>
      <c r="J302" s="13">
        <v>6</v>
      </c>
      <c r="K302" s="49">
        <v>10</v>
      </c>
      <c r="M302">
        <v>301</v>
      </c>
    </row>
    <row r="303" spans="1:13" ht="12.75">
      <c r="A303" s="13">
        <v>12</v>
      </c>
      <c r="B303" s="13">
        <v>20</v>
      </c>
      <c r="C303" s="14" t="s">
        <v>40</v>
      </c>
      <c r="D303" s="14" t="s">
        <v>1</v>
      </c>
      <c r="E303" s="15">
        <v>730</v>
      </c>
      <c r="F303" s="15">
        <v>773</v>
      </c>
      <c r="G303" s="66">
        <v>1503</v>
      </c>
      <c r="H303" s="17">
        <v>0</v>
      </c>
      <c r="I303" s="13">
        <v>0</v>
      </c>
      <c r="J303" s="13">
        <v>4</v>
      </c>
      <c r="K303" s="49">
        <v>24</v>
      </c>
      <c r="M303">
        <v>302</v>
      </c>
    </row>
    <row r="304" spans="1:13" ht="12.75">
      <c r="A304" s="13">
        <v>12</v>
      </c>
      <c r="B304" s="13">
        <v>20</v>
      </c>
      <c r="C304" s="14" t="s">
        <v>85</v>
      </c>
      <c r="D304" s="14" t="s">
        <v>86</v>
      </c>
      <c r="E304" s="15">
        <v>693</v>
      </c>
      <c r="F304" s="15">
        <v>772</v>
      </c>
      <c r="G304" s="66">
        <v>1465</v>
      </c>
      <c r="H304" s="17">
        <v>0</v>
      </c>
      <c r="I304" s="13">
        <v>0</v>
      </c>
      <c r="J304" s="13">
        <v>2</v>
      </c>
      <c r="K304" s="49">
        <v>23</v>
      </c>
      <c r="M304">
        <v>303</v>
      </c>
    </row>
    <row r="305" spans="1:13" ht="12.75">
      <c r="A305" s="13">
        <v>7</v>
      </c>
      <c r="B305" s="13">
        <v>20</v>
      </c>
      <c r="C305" s="14" t="s">
        <v>47</v>
      </c>
      <c r="D305" s="14" t="s">
        <v>1</v>
      </c>
      <c r="E305" s="15">
        <v>1048</v>
      </c>
      <c r="F305" s="15">
        <v>770</v>
      </c>
      <c r="G305" s="66">
        <v>1818</v>
      </c>
      <c r="H305" s="17">
        <v>35</v>
      </c>
      <c r="I305" s="13">
        <v>0</v>
      </c>
      <c r="J305" s="13">
        <v>0</v>
      </c>
      <c r="K305" s="49">
        <v>15</v>
      </c>
      <c r="M305">
        <v>304</v>
      </c>
    </row>
    <row r="306" spans="1:13" ht="12.75">
      <c r="A306" s="13">
        <v>15</v>
      </c>
      <c r="B306" s="13">
        <v>20</v>
      </c>
      <c r="C306" s="14" t="s">
        <v>50</v>
      </c>
      <c r="D306" s="14" t="s">
        <v>42</v>
      </c>
      <c r="E306" s="15">
        <v>556</v>
      </c>
      <c r="F306" s="15">
        <v>770</v>
      </c>
      <c r="G306" s="66">
        <v>1326</v>
      </c>
      <c r="H306" s="17">
        <v>0</v>
      </c>
      <c r="I306" s="13">
        <v>0</v>
      </c>
      <c r="J306" s="13">
        <v>6</v>
      </c>
      <c r="K306" s="49">
        <v>30</v>
      </c>
      <c r="M306">
        <v>305</v>
      </c>
    </row>
    <row r="307" spans="1:13" ht="12.75">
      <c r="A307" s="13">
        <v>18</v>
      </c>
      <c r="B307" s="13">
        <v>20</v>
      </c>
      <c r="C307" s="14" t="s">
        <v>39</v>
      </c>
      <c r="D307" s="14" t="s">
        <v>1</v>
      </c>
      <c r="E307" s="15">
        <v>537</v>
      </c>
      <c r="F307" s="15">
        <v>770</v>
      </c>
      <c r="G307" s="52">
        <f>SUM(E307:F307)</f>
        <v>1307</v>
      </c>
      <c r="H307" s="17">
        <v>0</v>
      </c>
      <c r="I307" s="13">
        <v>0</v>
      </c>
      <c r="J307" s="13">
        <v>6</v>
      </c>
      <c r="K307" s="49">
        <v>29</v>
      </c>
      <c r="M307">
        <v>306</v>
      </c>
    </row>
    <row r="308" spans="1:13" ht="12.75">
      <c r="A308" s="13">
        <v>3</v>
      </c>
      <c r="B308" s="13">
        <v>20</v>
      </c>
      <c r="C308" s="14" t="s">
        <v>41</v>
      </c>
      <c r="D308" s="14" t="s">
        <v>42</v>
      </c>
      <c r="E308" s="15">
        <v>1071</v>
      </c>
      <c r="F308" s="15">
        <v>769</v>
      </c>
      <c r="G308" s="66">
        <v>1840</v>
      </c>
      <c r="H308" s="17">
        <v>65</v>
      </c>
      <c r="I308" s="13">
        <v>11</v>
      </c>
      <c r="J308" s="13">
        <v>0</v>
      </c>
      <c r="K308" s="49">
        <v>3</v>
      </c>
      <c r="M308">
        <v>307</v>
      </c>
    </row>
    <row r="309" spans="1:13" ht="12.75">
      <c r="A309" s="13">
        <v>6</v>
      </c>
      <c r="B309" s="13">
        <v>20</v>
      </c>
      <c r="C309" s="14" t="s">
        <v>77</v>
      </c>
      <c r="D309" s="14" t="s">
        <v>71</v>
      </c>
      <c r="E309" s="15">
        <v>967</v>
      </c>
      <c r="F309" s="15">
        <v>768</v>
      </c>
      <c r="G309" s="66">
        <v>1735</v>
      </c>
      <c r="H309" s="17">
        <v>53</v>
      </c>
      <c r="I309" s="13">
        <v>0</v>
      </c>
      <c r="J309" s="13">
        <v>4</v>
      </c>
      <c r="K309" s="49">
        <v>21</v>
      </c>
      <c r="M309">
        <v>308</v>
      </c>
    </row>
    <row r="310" spans="1:13" ht="12.75">
      <c r="A310" s="13">
        <v>23</v>
      </c>
      <c r="B310" s="13">
        <v>20</v>
      </c>
      <c r="C310" s="14" t="s">
        <v>76</v>
      </c>
      <c r="D310" s="14" t="s">
        <v>71</v>
      </c>
      <c r="E310" s="15">
        <v>130</v>
      </c>
      <c r="F310" s="15">
        <v>764</v>
      </c>
      <c r="G310" s="66">
        <v>894</v>
      </c>
      <c r="H310" s="17">
        <v>0</v>
      </c>
      <c r="I310" s="13">
        <v>0</v>
      </c>
      <c r="J310" s="13">
        <v>16</v>
      </c>
      <c r="K310" s="49">
        <v>26</v>
      </c>
      <c r="M310">
        <v>309</v>
      </c>
    </row>
    <row r="311" spans="1:13" ht="12.75">
      <c r="A311" s="13">
        <v>17</v>
      </c>
      <c r="B311" s="13">
        <v>20</v>
      </c>
      <c r="C311" s="14" t="s">
        <v>59</v>
      </c>
      <c r="D311" s="14" t="s">
        <v>1</v>
      </c>
      <c r="E311" s="15">
        <v>406</v>
      </c>
      <c r="F311" s="15">
        <v>763</v>
      </c>
      <c r="G311" s="66">
        <v>1169</v>
      </c>
      <c r="H311" s="17">
        <v>0</v>
      </c>
      <c r="I311" s="13">
        <v>0</v>
      </c>
      <c r="J311" s="13">
        <v>12</v>
      </c>
      <c r="K311" s="49">
        <v>16</v>
      </c>
      <c r="M311">
        <v>310</v>
      </c>
    </row>
    <row r="312" spans="1:13" ht="12.75">
      <c r="A312" s="13">
        <v>25</v>
      </c>
      <c r="B312" s="13">
        <v>20</v>
      </c>
      <c r="C312" s="14" t="s">
        <v>50</v>
      </c>
      <c r="D312" s="14" t="s">
        <v>42</v>
      </c>
      <c r="E312" s="15">
        <v>294</v>
      </c>
      <c r="F312" s="15">
        <v>763</v>
      </c>
      <c r="G312" s="66">
        <v>1057</v>
      </c>
      <c r="H312" s="17">
        <v>0</v>
      </c>
      <c r="I312" s="13">
        <v>0</v>
      </c>
      <c r="J312" s="13">
        <v>6</v>
      </c>
      <c r="K312" s="49">
        <v>19</v>
      </c>
      <c r="M312">
        <v>311</v>
      </c>
    </row>
    <row r="313" spans="1:13" ht="12.75">
      <c r="A313" s="13">
        <v>5</v>
      </c>
      <c r="B313" s="13">
        <v>20</v>
      </c>
      <c r="C313" s="14" t="s">
        <v>0</v>
      </c>
      <c r="D313" s="14" t="s">
        <v>1</v>
      </c>
      <c r="E313" s="15">
        <v>1084</v>
      </c>
      <c r="F313" s="15">
        <v>762</v>
      </c>
      <c r="G313" s="66">
        <v>1846</v>
      </c>
      <c r="H313" s="17">
        <v>50</v>
      </c>
      <c r="I313" s="13">
        <v>9</v>
      </c>
      <c r="J313" s="13">
        <v>6</v>
      </c>
      <c r="K313" s="49">
        <v>6</v>
      </c>
      <c r="M313">
        <v>312</v>
      </c>
    </row>
    <row r="314" spans="1:13" ht="12.75">
      <c r="A314" s="13">
        <v>6</v>
      </c>
      <c r="B314" s="13">
        <v>20</v>
      </c>
      <c r="C314" s="14" t="s">
        <v>72</v>
      </c>
      <c r="D314" s="14" t="s">
        <v>1</v>
      </c>
      <c r="E314" s="15">
        <v>888</v>
      </c>
      <c r="F314" s="15">
        <v>762</v>
      </c>
      <c r="G314" s="66">
        <v>1650</v>
      </c>
      <c r="H314" s="17">
        <v>50</v>
      </c>
      <c r="I314" s="13">
        <v>0</v>
      </c>
      <c r="J314" s="13">
        <v>2</v>
      </c>
      <c r="K314" s="49">
        <v>24</v>
      </c>
      <c r="M314">
        <v>313</v>
      </c>
    </row>
    <row r="315" spans="1:13" ht="12.75">
      <c r="A315" s="20">
        <v>10</v>
      </c>
      <c r="B315" s="20">
        <v>20</v>
      </c>
      <c r="C315" s="21" t="s">
        <v>52</v>
      </c>
      <c r="D315" s="21" t="s">
        <v>35</v>
      </c>
      <c r="E315" s="22">
        <v>652</v>
      </c>
      <c r="F315" s="22">
        <v>762</v>
      </c>
      <c r="G315" s="71">
        <v>1414</v>
      </c>
      <c r="H315" s="20">
        <v>0</v>
      </c>
      <c r="I315" s="20">
        <v>0</v>
      </c>
      <c r="J315" s="20">
        <v>6</v>
      </c>
      <c r="K315" s="55">
        <v>5</v>
      </c>
      <c r="M315">
        <v>314</v>
      </c>
    </row>
    <row r="316" spans="1:13" ht="12.75">
      <c r="A316" s="13">
        <v>8</v>
      </c>
      <c r="B316" s="13">
        <v>20</v>
      </c>
      <c r="C316" s="14" t="s">
        <v>30</v>
      </c>
      <c r="D316" s="14" t="s">
        <v>31</v>
      </c>
      <c r="E316" s="15">
        <v>1004</v>
      </c>
      <c r="F316" s="15">
        <v>760</v>
      </c>
      <c r="G316" s="66">
        <v>1764</v>
      </c>
      <c r="H316" s="17">
        <v>0</v>
      </c>
      <c r="I316" s="13">
        <v>0</v>
      </c>
      <c r="J316" s="13">
        <v>2</v>
      </c>
      <c r="K316" s="49">
        <v>15</v>
      </c>
      <c r="M316">
        <v>315</v>
      </c>
    </row>
    <row r="317" spans="1:13" ht="12.75">
      <c r="A317" s="13">
        <v>7</v>
      </c>
      <c r="B317" s="13">
        <v>20</v>
      </c>
      <c r="C317" s="14" t="s">
        <v>36</v>
      </c>
      <c r="D317" s="14" t="s">
        <v>1</v>
      </c>
      <c r="E317" s="15">
        <v>760</v>
      </c>
      <c r="F317" s="15">
        <v>760</v>
      </c>
      <c r="G317" s="66">
        <v>1520</v>
      </c>
      <c r="H317" s="17">
        <v>0</v>
      </c>
      <c r="I317" s="13">
        <v>0</v>
      </c>
      <c r="J317" s="13">
        <v>2</v>
      </c>
      <c r="K317" s="49">
        <v>18</v>
      </c>
      <c r="M317">
        <v>316</v>
      </c>
    </row>
    <row r="318" spans="1:13" ht="12.75">
      <c r="A318" s="13">
        <v>20</v>
      </c>
      <c r="B318" s="13">
        <v>20</v>
      </c>
      <c r="C318" s="14" t="s">
        <v>51</v>
      </c>
      <c r="D318" s="14" t="s">
        <v>1</v>
      </c>
      <c r="E318" s="15">
        <v>-31</v>
      </c>
      <c r="F318" s="15">
        <v>760</v>
      </c>
      <c r="G318" s="66">
        <f>E318+F318</f>
        <v>729</v>
      </c>
      <c r="H318" s="15">
        <v>0</v>
      </c>
      <c r="I318" s="18">
        <v>0</v>
      </c>
      <c r="J318" s="18">
        <v>12</v>
      </c>
      <c r="K318" s="49">
        <v>1</v>
      </c>
      <c r="M318">
        <v>317</v>
      </c>
    </row>
    <row r="319" spans="1:13" ht="12.75">
      <c r="A319" s="13">
        <v>4</v>
      </c>
      <c r="B319" s="13">
        <v>20</v>
      </c>
      <c r="C319" s="14" t="s">
        <v>85</v>
      </c>
      <c r="D319" s="14" t="s">
        <v>86</v>
      </c>
      <c r="E319" s="15">
        <v>1177</v>
      </c>
      <c r="F319" s="15">
        <v>759</v>
      </c>
      <c r="G319" s="66">
        <v>1936</v>
      </c>
      <c r="H319" s="17">
        <v>60</v>
      </c>
      <c r="I319" s="13">
        <v>0</v>
      </c>
      <c r="J319" s="13">
        <v>0</v>
      </c>
      <c r="K319" s="49">
        <v>14</v>
      </c>
      <c r="M319">
        <v>318</v>
      </c>
    </row>
    <row r="320" spans="1:13" ht="12.75">
      <c r="A320" s="13">
        <v>6</v>
      </c>
      <c r="B320" s="13">
        <v>20</v>
      </c>
      <c r="C320" s="14" t="s">
        <v>34</v>
      </c>
      <c r="D320" s="14" t="s">
        <v>35</v>
      </c>
      <c r="E320" s="15">
        <v>881</v>
      </c>
      <c r="F320" s="15">
        <v>759</v>
      </c>
      <c r="G320" s="66">
        <v>1640</v>
      </c>
      <c r="H320" s="17">
        <v>44</v>
      </c>
      <c r="I320" s="13">
        <v>0</v>
      </c>
      <c r="J320" s="13">
        <v>4</v>
      </c>
      <c r="K320" s="49">
        <v>17</v>
      </c>
      <c r="M320">
        <v>319</v>
      </c>
    </row>
    <row r="321" spans="1:13" ht="12.75">
      <c r="A321" s="13">
        <v>9</v>
      </c>
      <c r="B321" s="13">
        <v>20</v>
      </c>
      <c r="C321" s="14" t="s">
        <v>55</v>
      </c>
      <c r="D321" s="14" t="s">
        <v>1</v>
      </c>
      <c r="E321" s="15">
        <v>837</v>
      </c>
      <c r="F321" s="15">
        <v>758</v>
      </c>
      <c r="G321" s="66">
        <v>1595</v>
      </c>
      <c r="H321" s="17">
        <v>0</v>
      </c>
      <c r="I321" s="13">
        <v>0</v>
      </c>
      <c r="J321" s="13">
        <v>2</v>
      </c>
      <c r="K321" s="49">
        <v>26</v>
      </c>
      <c r="M321">
        <v>320</v>
      </c>
    </row>
    <row r="322" spans="1:13" ht="12.75">
      <c r="A322" s="20">
        <v>20</v>
      </c>
      <c r="B322" s="20">
        <v>20</v>
      </c>
      <c r="C322" s="21" t="s">
        <v>55</v>
      </c>
      <c r="D322" s="21" t="s">
        <v>1</v>
      </c>
      <c r="E322" s="22">
        <v>170</v>
      </c>
      <c r="F322" s="22">
        <v>758</v>
      </c>
      <c r="G322" s="71">
        <v>928</v>
      </c>
      <c r="H322" s="20">
        <v>0</v>
      </c>
      <c r="I322" s="20">
        <v>0</v>
      </c>
      <c r="J322" s="20">
        <v>4</v>
      </c>
      <c r="K322" s="55">
        <v>5</v>
      </c>
      <c r="M322">
        <v>321</v>
      </c>
    </row>
    <row r="323" spans="1:13" ht="12.75">
      <c r="A323" s="13">
        <v>10</v>
      </c>
      <c r="B323" s="13">
        <v>20</v>
      </c>
      <c r="C323" s="14" t="s">
        <v>41</v>
      </c>
      <c r="D323" s="14" t="s">
        <v>42</v>
      </c>
      <c r="E323" s="15">
        <v>780</v>
      </c>
      <c r="F323" s="15">
        <v>757</v>
      </c>
      <c r="G323" s="66">
        <v>1537</v>
      </c>
      <c r="H323" s="17">
        <v>0</v>
      </c>
      <c r="I323" s="13">
        <v>0</v>
      </c>
      <c r="J323" s="13">
        <v>4</v>
      </c>
      <c r="K323" s="49">
        <v>7</v>
      </c>
      <c r="M323">
        <v>322</v>
      </c>
    </row>
    <row r="324" spans="1:13" ht="12.75">
      <c r="A324" s="13">
        <v>3</v>
      </c>
      <c r="B324" s="13">
        <v>20</v>
      </c>
      <c r="C324" s="14" t="s">
        <v>38</v>
      </c>
      <c r="D324" s="14" t="s">
        <v>1</v>
      </c>
      <c r="E324" s="15">
        <v>921</v>
      </c>
      <c r="F324" s="15">
        <v>755</v>
      </c>
      <c r="G324" s="66">
        <v>1676</v>
      </c>
      <c r="H324" s="17">
        <v>65</v>
      </c>
      <c r="I324" s="13">
        <v>0</v>
      </c>
      <c r="J324" s="13">
        <v>8</v>
      </c>
      <c r="K324" s="49">
        <v>17</v>
      </c>
      <c r="M324">
        <v>323</v>
      </c>
    </row>
    <row r="325" spans="1:13" ht="12.75">
      <c r="A325" s="13">
        <v>14</v>
      </c>
      <c r="B325" s="13">
        <v>20</v>
      </c>
      <c r="C325" s="14" t="s">
        <v>70</v>
      </c>
      <c r="D325" s="14" t="s">
        <v>71</v>
      </c>
      <c r="E325" s="15">
        <v>584</v>
      </c>
      <c r="F325" s="15">
        <v>754</v>
      </c>
      <c r="G325" s="66">
        <v>1338</v>
      </c>
      <c r="H325" s="17">
        <v>0</v>
      </c>
      <c r="I325" s="13">
        <v>0</v>
      </c>
      <c r="J325" s="13">
        <v>0</v>
      </c>
      <c r="K325" s="49">
        <v>26</v>
      </c>
      <c r="M325">
        <v>324</v>
      </c>
    </row>
    <row r="326" spans="1:13" ht="12.75">
      <c r="A326" s="13">
        <v>25</v>
      </c>
      <c r="B326" s="13">
        <v>20</v>
      </c>
      <c r="C326" s="14" t="s">
        <v>77</v>
      </c>
      <c r="D326" s="14" t="s">
        <v>71</v>
      </c>
      <c r="E326" s="15">
        <v>172</v>
      </c>
      <c r="F326" s="15">
        <v>753</v>
      </c>
      <c r="G326" s="52">
        <f>SUM(E326:F326)</f>
        <v>925</v>
      </c>
      <c r="H326" s="17">
        <v>0</v>
      </c>
      <c r="I326" s="13">
        <v>0</v>
      </c>
      <c r="J326" s="13">
        <v>16</v>
      </c>
      <c r="K326" s="49">
        <v>29</v>
      </c>
      <c r="M326">
        <v>325</v>
      </c>
    </row>
    <row r="327" spans="1:13" ht="12.75">
      <c r="A327" s="13">
        <v>21</v>
      </c>
      <c r="B327" s="13">
        <v>20</v>
      </c>
      <c r="C327" s="14" t="s">
        <v>76</v>
      </c>
      <c r="D327" s="14" t="s">
        <v>71</v>
      </c>
      <c r="E327" s="15">
        <v>404</v>
      </c>
      <c r="F327" s="15">
        <v>752</v>
      </c>
      <c r="G327" s="66">
        <v>1156</v>
      </c>
      <c r="H327" s="17">
        <v>0</v>
      </c>
      <c r="I327" s="13">
        <v>0</v>
      </c>
      <c r="J327" s="13">
        <v>10</v>
      </c>
      <c r="K327" s="49">
        <v>25</v>
      </c>
      <c r="M327">
        <v>326</v>
      </c>
    </row>
    <row r="328" spans="1:13" ht="12.75">
      <c r="A328" s="13">
        <v>13</v>
      </c>
      <c r="B328" s="13">
        <v>20</v>
      </c>
      <c r="C328" s="14" t="s">
        <v>36</v>
      </c>
      <c r="D328" s="14" t="s">
        <v>1</v>
      </c>
      <c r="E328" s="15">
        <v>523</v>
      </c>
      <c r="F328" s="15">
        <v>749</v>
      </c>
      <c r="G328" s="66">
        <v>1272</v>
      </c>
      <c r="H328" s="17">
        <v>0</v>
      </c>
      <c r="I328" s="13">
        <v>0</v>
      </c>
      <c r="J328" s="13">
        <v>4</v>
      </c>
      <c r="K328" s="49">
        <v>17</v>
      </c>
      <c r="M328">
        <v>327</v>
      </c>
    </row>
    <row r="329" spans="1:13" ht="12.75">
      <c r="A329" s="13">
        <v>15</v>
      </c>
      <c r="B329" s="13">
        <v>20</v>
      </c>
      <c r="C329" s="14" t="s">
        <v>58</v>
      </c>
      <c r="D329" s="14" t="s">
        <v>35</v>
      </c>
      <c r="E329" s="15">
        <v>580</v>
      </c>
      <c r="F329" s="15">
        <v>748</v>
      </c>
      <c r="G329" s="66">
        <v>1328</v>
      </c>
      <c r="H329" s="17">
        <v>0</v>
      </c>
      <c r="I329" s="13">
        <v>0</v>
      </c>
      <c r="J329" s="13">
        <v>4</v>
      </c>
      <c r="K329" s="49">
        <v>26</v>
      </c>
      <c r="M329">
        <v>328</v>
      </c>
    </row>
    <row r="330" spans="1:13" ht="12.75">
      <c r="A330" s="13">
        <v>3</v>
      </c>
      <c r="B330" s="13">
        <v>20</v>
      </c>
      <c r="C330" s="14" t="s">
        <v>39</v>
      </c>
      <c r="D330" s="14" t="s">
        <v>1</v>
      </c>
      <c r="E330" s="15">
        <v>1352</v>
      </c>
      <c r="F330" s="15">
        <v>746</v>
      </c>
      <c r="G330" s="66">
        <v>2098</v>
      </c>
      <c r="H330" s="17">
        <v>65</v>
      </c>
      <c r="I330" s="13">
        <v>15</v>
      </c>
      <c r="J330" s="13">
        <v>0</v>
      </c>
      <c r="K330" s="49">
        <v>9</v>
      </c>
      <c r="M330">
        <v>329</v>
      </c>
    </row>
    <row r="331" spans="1:13" ht="12.75">
      <c r="A331" s="13">
        <v>14</v>
      </c>
      <c r="B331" s="13">
        <v>20</v>
      </c>
      <c r="C331" s="14" t="s">
        <v>58</v>
      </c>
      <c r="D331" s="14" t="s">
        <v>35</v>
      </c>
      <c r="E331" s="15">
        <v>586</v>
      </c>
      <c r="F331" s="15">
        <v>746</v>
      </c>
      <c r="G331" s="66">
        <v>1332</v>
      </c>
      <c r="H331" s="17">
        <v>0</v>
      </c>
      <c r="I331" s="13">
        <v>0</v>
      </c>
      <c r="J331" s="13">
        <v>2</v>
      </c>
      <c r="K331" s="49">
        <v>19</v>
      </c>
      <c r="M331">
        <v>330</v>
      </c>
    </row>
    <row r="332" spans="1:13" ht="12.75">
      <c r="A332" s="13">
        <v>2</v>
      </c>
      <c r="B332" s="13">
        <v>20</v>
      </c>
      <c r="C332" s="14" t="s">
        <v>34</v>
      </c>
      <c r="D332" s="14" t="s">
        <v>35</v>
      </c>
      <c r="E332" s="15">
        <v>1299</v>
      </c>
      <c r="F332" s="15">
        <v>745</v>
      </c>
      <c r="G332" s="66">
        <v>2044</v>
      </c>
      <c r="H332" s="17">
        <v>75</v>
      </c>
      <c r="I332" s="13">
        <v>15</v>
      </c>
      <c r="J332" s="13">
        <v>4</v>
      </c>
      <c r="K332" s="49">
        <v>15</v>
      </c>
      <c r="M332">
        <v>331</v>
      </c>
    </row>
    <row r="333" spans="1:13" ht="12.75">
      <c r="A333" s="13">
        <v>1</v>
      </c>
      <c r="B333" s="13">
        <v>20</v>
      </c>
      <c r="C333" s="14" t="s">
        <v>44</v>
      </c>
      <c r="D333" s="14" t="s">
        <v>1</v>
      </c>
      <c r="E333" s="15">
        <v>1160</v>
      </c>
      <c r="F333" s="15">
        <v>744</v>
      </c>
      <c r="G333" s="66">
        <v>1904</v>
      </c>
      <c r="H333" s="17">
        <v>90</v>
      </c>
      <c r="I333" s="13">
        <v>11</v>
      </c>
      <c r="J333" s="13">
        <v>2</v>
      </c>
      <c r="K333" s="49">
        <v>10</v>
      </c>
      <c r="M333">
        <v>332</v>
      </c>
    </row>
    <row r="334" spans="1:13" ht="12.75">
      <c r="A334" s="13">
        <v>4</v>
      </c>
      <c r="B334" s="13">
        <v>20</v>
      </c>
      <c r="C334" s="14" t="s">
        <v>38</v>
      </c>
      <c r="D334" s="14" t="s">
        <v>1</v>
      </c>
      <c r="E334" s="15">
        <v>973</v>
      </c>
      <c r="F334" s="15">
        <v>743</v>
      </c>
      <c r="G334" s="66">
        <v>1716</v>
      </c>
      <c r="H334" s="17">
        <v>65</v>
      </c>
      <c r="I334" s="13">
        <v>0</v>
      </c>
      <c r="J334" s="13">
        <v>8</v>
      </c>
      <c r="K334" s="49">
        <v>18</v>
      </c>
      <c r="M334">
        <v>333</v>
      </c>
    </row>
    <row r="335" spans="1:13" ht="12.75">
      <c r="A335" s="13">
        <v>21</v>
      </c>
      <c r="B335" s="13">
        <v>20</v>
      </c>
      <c r="C335" s="14" t="s">
        <v>43</v>
      </c>
      <c r="D335" s="14" t="s">
        <v>1</v>
      </c>
      <c r="E335" s="15">
        <v>300</v>
      </c>
      <c r="F335" s="15">
        <v>743</v>
      </c>
      <c r="G335" s="66">
        <v>1043</v>
      </c>
      <c r="H335" s="17">
        <v>0</v>
      </c>
      <c r="I335" s="13">
        <v>0</v>
      </c>
      <c r="J335" s="13">
        <v>20</v>
      </c>
      <c r="K335" s="49">
        <v>15</v>
      </c>
      <c r="M335">
        <v>334</v>
      </c>
    </row>
    <row r="336" spans="1:13" ht="12.75">
      <c r="A336" s="13">
        <v>10</v>
      </c>
      <c r="B336" s="13">
        <v>20</v>
      </c>
      <c r="C336" s="14" t="s">
        <v>55</v>
      </c>
      <c r="D336" s="14" t="s">
        <v>1</v>
      </c>
      <c r="E336" s="15">
        <v>940</v>
      </c>
      <c r="F336" s="15">
        <v>742</v>
      </c>
      <c r="G336" s="66">
        <v>1682</v>
      </c>
      <c r="H336" s="17">
        <v>0</v>
      </c>
      <c r="I336" s="18">
        <v>0</v>
      </c>
      <c r="J336" s="18">
        <v>0</v>
      </c>
      <c r="K336" s="49">
        <v>20</v>
      </c>
      <c r="M336">
        <v>335</v>
      </c>
    </row>
    <row r="337" spans="1:13" ht="12.75">
      <c r="A337" s="13">
        <v>9</v>
      </c>
      <c r="B337" s="13">
        <v>20</v>
      </c>
      <c r="C337" s="14" t="s">
        <v>57</v>
      </c>
      <c r="D337" s="14" t="s">
        <v>1</v>
      </c>
      <c r="E337" s="15">
        <v>792</v>
      </c>
      <c r="F337" s="15">
        <v>741</v>
      </c>
      <c r="G337" s="66">
        <v>1533</v>
      </c>
      <c r="H337" s="17">
        <v>0</v>
      </c>
      <c r="I337" s="13">
        <v>0</v>
      </c>
      <c r="J337" s="13">
        <v>2</v>
      </c>
      <c r="K337" s="49">
        <v>23</v>
      </c>
      <c r="M337">
        <v>336</v>
      </c>
    </row>
    <row r="338" spans="1:13" ht="12.75">
      <c r="A338" s="13">
        <v>24</v>
      </c>
      <c r="B338" s="13">
        <v>20</v>
      </c>
      <c r="C338" s="14" t="s">
        <v>49</v>
      </c>
      <c r="D338" s="14" t="s">
        <v>35</v>
      </c>
      <c r="E338" s="15">
        <v>399</v>
      </c>
      <c r="F338" s="15">
        <v>741</v>
      </c>
      <c r="G338" s="66">
        <v>1140</v>
      </c>
      <c r="H338" s="17">
        <v>0</v>
      </c>
      <c r="I338" s="13">
        <v>0</v>
      </c>
      <c r="J338" s="13">
        <v>4</v>
      </c>
      <c r="K338" s="49">
        <v>19</v>
      </c>
      <c r="M338">
        <v>337</v>
      </c>
    </row>
    <row r="339" spans="1:13" ht="12.75">
      <c r="A339" s="13">
        <v>18</v>
      </c>
      <c r="B339" s="13">
        <v>20</v>
      </c>
      <c r="C339" s="14" t="s">
        <v>41</v>
      </c>
      <c r="D339" s="14" t="s">
        <v>42</v>
      </c>
      <c r="E339" s="15">
        <v>632</v>
      </c>
      <c r="F339" s="15">
        <v>740</v>
      </c>
      <c r="G339" s="66">
        <v>1372</v>
      </c>
      <c r="H339" s="17">
        <v>0</v>
      </c>
      <c r="I339" s="13">
        <v>0</v>
      </c>
      <c r="J339" s="13">
        <v>4</v>
      </c>
      <c r="K339" s="49">
        <v>20</v>
      </c>
      <c r="M339">
        <v>338</v>
      </c>
    </row>
    <row r="340" spans="1:13" ht="12.75">
      <c r="A340" s="13">
        <v>15</v>
      </c>
      <c r="B340" s="13">
        <v>20</v>
      </c>
      <c r="C340" s="14" t="s">
        <v>50</v>
      </c>
      <c r="D340" s="14" t="s">
        <v>42</v>
      </c>
      <c r="E340" s="15">
        <v>378</v>
      </c>
      <c r="F340" s="15">
        <v>740</v>
      </c>
      <c r="G340" s="66">
        <v>1118</v>
      </c>
      <c r="H340" s="17">
        <v>0</v>
      </c>
      <c r="I340" s="13">
        <v>0</v>
      </c>
      <c r="J340" s="13">
        <v>4</v>
      </c>
      <c r="K340" s="49">
        <v>13</v>
      </c>
      <c r="M340">
        <v>339</v>
      </c>
    </row>
    <row r="341" spans="1:13" ht="12.75">
      <c r="A341" s="13">
        <v>19</v>
      </c>
      <c r="B341" s="13">
        <v>20</v>
      </c>
      <c r="C341" s="14" t="s">
        <v>52</v>
      </c>
      <c r="D341" s="14" t="s">
        <v>35</v>
      </c>
      <c r="E341" s="15">
        <v>381</v>
      </c>
      <c r="F341" s="15">
        <v>739</v>
      </c>
      <c r="G341" s="66">
        <v>1120</v>
      </c>
      <c r="H341" s="17">
        <v>0</v>
      </c>
      <c r="I341" s="13">
        <v>0</v>
      </c>
      <c r="J341" s="13">
        <v>8</v>
      </c>
      <c r="K341" s="49">
        <v>11</v>
      </c>
      <c r="M341">
        <v>340</v>
      </c>
    </row>
    <row r="342" spans="1:13" ht="12.75">
      <c r="A342" s="13">
        <v>4</v>
      </c>
      <c r="B342" s="13">
        <v>20</v>
      </c>
      <c r="C342" s="14" t="s">
        <v>37</v>
      </c>
      <c r="D342" s="14" t="s">
        <v>1</v>
      </c>
      <c r="E342" s="15">
        <v>1084</v>
      </c>
      <c r="F342" s="15">
        <v>736</v>
      </c>
      <c r="G342" s="66">
        <v>1820</v>
      </c>
      <c r="H342" s="17">
        <v>65</v>
      </c>
      <c r="I342" s="13">
        <v>11</v>
      </c>
      <c r="J342" s="13">
        <v>4</v>
      </c>
      <c r="K342" s="49">
        <v>27</v>
      </c>
      <c r="M342">
        <v>341</v>
      </c>
    </row>
    <row r="343" spans="1:13" ht="12.75">
      <c r="A343" s="13">
        <v>13</v>
      </c>
      <c r="B343" s="13">
        <v>20</v>
      </c>
      <c r="C343" s="14" t="s">
        <v>49</v>
      </c>
      <c r="D343" s="14" t="s">
        <v>35</v>
      </c>
      <c r="E343" s="15">
        <v>678</v>
      </c>
      <c r="F343" s="15">
        <v>735</v>
      </c>
      <c r="G343" s="66">
        <v>1413</v>
      </c>
      <c r="H343" s="17">
        <v>0</v>
      </c>
      <c r="I343" s="13">
        <v>0</v>
      </c>
      <c r="J343" s="13">
        <v>2</v>
      </c>
      <c r="K343" s="49">
        <v>16</v>
      </c>
      <c r="M343">
        <v>342</v>
      </c>
    </row>
    <row r="344" spans="1:13" ht="12.75">
      <c r="A344" s="13">
        <v>17</v>
      </c>
      <c r="B344" s="13">
        <v>20</v>
      </c>
      <c r="C344" s="14" t="s">
        <v>56</v>
      </c>
      <c r="D344" s="14" t="s">
        <v>42</v>
      </c>
      <c r="E344" s="15">
        <v>562</v>
      </c>
      <c r="F344" s="15">
        <v>735</v>
      </c>
      <c r="G344" s="66">
        <v>1297</v>
      </c>
      <c r="H344" s="17">
        <v>0</v>
      </c>
      <c r="I344" s="13">
        <v>0</v>
      </c>
      <c r="J344" s="13">
        <v>0</v>
      </c>
      <c r="K344" s="49">
        <v>24</v>
      </c>
      <c r="M344">
        <v>343</v>
      </c>
    </row>
    <row r="345" spans="1:13" ht="12.75">
      <c r="A345" s="13">
        <v>12</v>
      </c>
      <c r="B345" s="13">
        <v>20</v>
      </c>
      <c r="C345" s="14" t="s">
        <v>41</v>
      </c>
      <c r="D345" s="14" t="s">
        <v>42</v>
      </c>
      <c r="E345" s="15">
        <v>778</v>
      </c>
      <c r="F345" s="15">
        <v>730</v>
      </c>
      <c r="G345" s="66">
        <v>1508</v>
      </c>
      <c r="H345" s="17">
        <v>0</v>
      </c>
      <c r="I345" s="13">
        <v>0</v>
      </c>
      <c r="J345" s="13">
        <v>4</v>
      </c>
      <c r="K345" s="49">
        <v>12</v>
      </c>
      <c r="M345">
        <v>344</v>
      </c>
    </row>
    <row r="346" spans="1:13" ht="12.75">
      <c r="A346" s="13">
        <v>15</v>
      </c>
      <c r="B346" s="13">
        <v>20</v>
      </c>
      <c r="C346" s="14" t="s">
        <v>40</v>
      </c>
      <c r="D346" s="14" t="s">
        <v>1</v>
      </c>
      <c r="E346" s="15">
        <v>571</v>
      </c>
      <c r="F346" s="15">
        <v>729</v>
      </c>
      <c r="G346" s="66">
        <v>1300</v>
      </c>
      <c r="H346" s="17">
        <v>0</v>
      </c>
      <c r="I346" s="13">
        <v>0</v>
      </c>
      <c r="J346" s="13">
        <v>6</v>
      </c>
      <c r="K346" s="49">
        <v>14</v>
      </c>
      <c r="M346">
        <v>345</v>
      </c>
    </row>
    <row r="347" spans="1:13" ht="12.75">
      <c r="A347" s="13">
        <v>18</v>
      </c>
      <c r="B347" s="13">
        <v>20</v>
      </c>
      <c r="C347" s="14" t="s">
        <v>0</v>
      </c>
      <c r="D347" s="14" t="s">
        <v>1</v>
      </c>
      <c r="E347" s="15">
        <v>415</v>
      </c>
      <c r="F347" s="15">
        <v>729</v>
      </c>
      <c r="G347" s="66">
        <v>1144</v>
      </c>
      <c r="H347" s="17">
        <v>0</v>
      </c>
      <c r="I347" s="13">
        <v>0</v>
      </c>
      <c r="J347" s="13">
        <v>14</v>
      </c>
      <c r="K347" s="49">
        <v>24</v>
      </c>
      <c r="M347">
        <v>346</v>
      </c>
    </row>
    <row r="348" spans="1:13" ht="12.75">
      <c r="A348" s="13">
        <v>4</v>
      </c>
      <c r="B348" s="13">
        <v>20</v>
      </c>
      <c r="C348" s="14" t="s">
        <v>0</v>
      </c>
      <c r="D348" s="14" t="s">
        <v>1</v>
      </c>
      <c r="E348" s="15">
        <v>1177</v>
      </c>
      <c r="F348" s="15">
        <v>728</v>
      </c>
      <c r="G348" s="66">
        <v>1905</v>
      </c>
      <c r="H348" s="17">
        <v>60</v>
      </c>
      <c r="I348" s="13">
        <v>10</v>
      </c>
      <c r="J348" s="13">
        <v>2</v>
      </c>
      <c r="K348" s="49">
        <v>15</v>
      </c>
      <c r="M348">
        <v>347</v>
      </c>
    </row>
    <row r="349" spans="1:13" ht="12.75">
      <c r="A349" s="13">
        <v>9</v>
      </c>
      <c r="B349" s="13">
        <v>20</v>
      </c>
      <c r="C349" s="14" t="s">
        <v>79</v>
      </c>
      <c r="D349" s="14" t="s">
        <v>81</v>
      </c>
      <c r="E349" s="15">
        <v>719</v>
      </c>
      <c r="F349" s="15">
        <v>728</v>
      </c>
      <c r="G349" s="66">
        <v>1447</v>
      </c>
      <c r="H349" s="17">
        <v>0</v>
      </c>
      <c r="I349" s="13">
        <v>0</v>
      </c>
      <c r="J349" s="13">
        <v>8</v>
      </c>
      <c r="K349" s="49">
        <v>17</v>
      </c>
      <c r="M349">
        <v>348</v>
      </c>
    </row>
    <row r="350" spans="1:13" ht="12.75">
      <c r="A350" s="13">
        <v>29</v>
      </c>
      <c r="B350" s="13">
        <v>20</v>
      </c>
      <c r="C350" s="14" t="s">
        <v>50</v>
      </c>
      <c r="D350" s="14" t="s">
        <v>42</v>
      </c>
      <c r="E350" s="15">
        <v>74</v>
      </c>
      <c r="F350" s="15">
        <v>728</v>
      </c>
      <c r="G350" s="66">
        <v>802</v>
      </c>
      <c r="H350" s="17">
        <v>0</v>
      </c>
      <c r="I350" s="13">
        <v>0</v>
      </c>
      <c r="J350" s="13">
        <v>10</v>
      </c>
      <c r="K350" s="49">
        <v>20</v>
      </c>
      <c r="M350">
        <v>349</v>
      </c>
    </row>
    <row r="351" spans="1:13" ht="12.75">
      <c r="A351" s="13">
        <v>15</v>
      </c>
      <c r="B351" s="13">
        <v>20</v>
      </c>
      <c r="C351" s="14" t="s">
        <v>48</v>
      </c>
      <c r="D351" s="14" t="s">
        <v>42</v>
      </c>
      <c r="E351" s="15">
        <v>733</v>
      </c>
      <c r="F351" s="15">
        <v>727</v>
      </c>
      <c r="G351" s="66">
        <v>1460</v>
      </c>
      <c r="H351" s="17">
        <v>0</v>
      </c>
      <c r="I351" s="13">
        <v>0</v>
      </c>
      <c r="J351" s="13">
        <v>2</v>
      </c>
      <c r="K351" s="49">
        <v>24</v>
      </c>
      <c r="M351">
        <v>350</v>
      </c>
    </row>
    <row r="352" spans="1:13" ht="12.75">
      <c r="A352" s="13">
        <v>7</v>
      </c>
      <c r="B352" s="13">
        <v>20</v>
      </c>
      <c r="C352" s="14" t="s">
        <v>34</v>
      </c>
      <c r="D352" s="14" t="s">
        <v>35</v>
      </c>
      <c r="E352" s="15">
        <v>846</v>
      </c>
      <c r="F352" s="15">
        <v>725</v>
      </c>
      <c r="G352" s="66">
        <f>E352+F352</f>
        <v>1571</v>
      </c>
      <c r="H352" s="17">
        <v>0</v>
      </c>
      <c r="I352" s="13">
        <v>0</v>
      </c>
      <c r="J352" s="13">
        <v>4</v>
      </c>
      <c r="K352" s="49">
        <v>1</v>
      </c>
      <c r="M352">
        <v>351</v>
      </c>
    </row>
    <row r="353" spans="1:13" ht="12.75">
      <c r="A353" s="13">
        <v>8</v>
      </c>
      <c r="B353" s="13">
        <v>20</v>
      </c>
      <c r="C353" s="14" t="s">
        <v>44</v>
      </c>
      <c r="D353" s="14" t="s">
        <v>1</v>
      </c>
      <c r="E353" s="15">
        <v>887</v>
      </c>
      <c r="F353" s="15">
        <v>722</v>
      </c>
      <c r="G353" s="66">
        <v>1609</v>
      </c>
      <c r="H353" s="17">
        <v>0</v>
      </c>
      <c r="I353" s="13">
        <v>0</v>
      </c>
      <c r="J353" s="13">
        <v>4</v>
      </c>
      <c r="K353" s="49">
        <v>14</v>
      </c>
      <c r="M353">
        <v>352</v>
      </c>
    </row>
    <row r="354" spans="1:13" ht="12.75">
      <c r="A354" s="13">
        <v>11</v>
      </c>
      <c r="B354" s="13">
        <v>20</v>
      </c>
      <c r="C354" s="14" t="s">
        <v>43</v>
      </c>
      <c r="D354" s="14" t="s">
        <v>1</v>
      </c>
      <c r="E354" s="15">
        <v>813</v>
      </c>
      <c r="F354" s="15">
        <v>721</v>
      </c>
      <c r="G354" s="66">
        <v>1534</v>
      </c>
      <c r="H354" s="17">
        <v>0</v>
      </c>
      <c r="I354" s="13">
        <v>0</v>
      </c>
      <c r="J354" s="13">
        <v>8</v>
      </c>
      <c r="K354" s="49">
        <v>8</v>
      </c>
      <c r="M354">
        <v>353</v>
      </c>
    </row>
    <row r="355" spans="1:13" ht="12.75">
      <c r="A355" s="13">
        <v>18</v>
      </c>
      <c r="B355" s="13">
        <v>20</v>
      </c>
      <c r="C355" s="14" t="s">
        <v>48</v>
      </c>
      <c r="D355" s="14" t="s">
        <v>42</v>
      </c>
      <c r="E355" s="15">
        <v>513</v>
      </c>
      <c r="F355" s="15">
        <v>719</v>
      </c>
      <c r="G355" s="66">
        <v>1232</v>
      </c>
      <c r="H355" s="17">
        <v>0</v>
      </c>
      <c r="I355" s="13">
        <v>0</v>
      </c>
      <c r="J355" s="13">
        <v>6</v>
      </c>
      <c r="K355" s="49">
        <v>6</v>
      </c>
      <c r="M355">
        <v>354</v>
      </c>
    </row>
    <row r="356" spans="1:13" ht="12.75">
      <c r="A356" s="13">
        <v>11</v>
      </c>
      <c r="B356" s="13">
        <v>20</v>
      </c>
      <c r="C356" s="14" t="s">
        <v>50</v>
      </c>
      <c r="D356" s="14" t="s">
        <v>42</v>
      </c>
      <c r="E356" s="15">
        <v>896</v>
      </c>
      <c r="F356" s="15">
        <v>718</v>
      </c>
      <c r="G356" s="66">
        <v>1614</v>
      </c>
      <c r="H356" s="17">
        <v>0</v>
      </c>
      <c r="I356" s="13">
        <v>0</v>
      </c>
      <c r="J356" s="13">
        <v>2</v>
      </c>
      <c r="K356" s="49">
        <v>15</v>
      </c>
      <c r="M356">
        <v>355</v>
      </c>
    </row>
    <row r="357" spans="1:13" ht="12.75">
      <c r="A357" s="13">
        <v>27</v>
      </c>
      <c r="B357" s="13">
        <v>20</v>
      </c>
      <c r="C357" s="14" t="s">
        <v>58</v>
      </c>
      <c r="D357" s="14" t="s">
        <v>35</v>
      </c>
      <c r="E357" s="15">
        <v>37</v>
      </c>
      <c r="F357" s="15">
        <v>718</v>
      </c>
      <c r="G357" s="66">
        <v>755</v>
      </c>
      <c r="H357" s="17">
        <v>0</v>
      </c>
      <c r="I357" s="13">
        <v>0</v>
      </c>
      <c r="J357" s="13">
        <v>14</v>
      </c>
      <c r="K357" s="49">
        <v>21</v>
      </c>
      <c r="M357">
        <v>356</v>
      </c>
    </row>
    <row r="358" spans="1:13" ht="12.75">
      <c r="A358" s="13">
        <v>9</v>
      </c>
      <c r="B358" s="13">
        <v>20</v>
      </c>
      <c r="C358" s="14" t="s">
        <v>62</v>
      </c>
      <c r="D358" s="14" t="s">
        <v>61</v>
      </c>
      <c r="E358" s="15">
        <v>856</v>
      </c>
      <c r="F358" s="15">
        <v>716</v>
      </c>
      <c r="G358" s="66">
        <v>1572</v>
      </c>
      <c r="H358" s="17">
        <v>0</v>
      </c>
      <c r="I358" s="13">
        <v>0</v>
      </c>
      <c r="J358" s="13">
        <v>6</v>
      </c>
      <c r="K358" s="49">
        <v>10</v>
      </c>
      <c r="M358">
        <v>357</v>
      </c>
    </row>
    <row r="359" spans="1:13" ht="12.75">
      <c r="A359" s="13">
        <v>21</v>
      </c>
      <c r="B359" s="13">
        <v>20</v>
      </c>
      <c r="C359" s="14" t="s">
        <v>50</v>
      </c>
      <c r="D359" s="14" t="s">
        <v>42</v>
      </c>
      <c r="E359" s="15">
        <v>214</v>
      </c>
      <c r="F359" s="15">
        <v>716</v>
      </c>
      <c r="G359" s="66">
        <v>930</v>
      </c>
      <c r="H359" s="17">
        <v>0</v>
      </c>
      <c r="I359" s="13">
        <v>0</v>
      </c>
      <c r="J359" s="13">
        <v>18</v>
      </c>
      <c r="K359" s="49">
        <v>24</v>
      </c>
      <c r="M359">
        <v>358</v>
      </c>
    </row>
    <row r="360" spans="1:13" ht="12.75">
      <c r="A360" s="13">
        <v>19</v>
      </c>
      <c r="B360" s="13">
        <v>20</v>
      </c>
      <c r="C360" s="14" t="s">
        <v>0</v>
      </c>
      <c r="D360" s="14" t="s">
        <v>1</v>
      </c>
      <c r="E360" s="15">
        <v>524</v>
      </c>
      <c r="F360" s="15">
        <v>715</v>
      </c>
      <c r="G360" s="66">
        <v>1239</v>
      </c>
      <c r="H360" s="17">
        <v>0</v>
      </c>
      <c r="I360" s="13">
        <v>0</v>
      </c>
      <c r="J360" s="13">
        <v>10</v>
      </c>
      <c r="K360" s="49">
        <v>10</v>
      </c>
      <c r="M360">
        <v>359</v>
      </c>
    </row>
    <row r="361" spans="1:13" ht="12.75">
      <c r="A361" s="13">
        <v>14</v>
      </c>
      <c r="B361" s="13">
        <v>20</v>
      </c>
      <c r="C361" s="14" t="s">
        <v>34</v>
      </c>
      <c r="D361" s="14" t="s">
        <v>35</v>
      </c>
      <c r="E361" s="15">
        <v>716</v>
      </c>
      <c r="F361" s="15">
        <v>713</v>
      </c>
      <c r="G361" s="66">
        <v>1429</v>
      </c>
      <c r="H361" s="17">
        <v>0</v>
      </c>
      <c r="I361" s="13">
        <v>0</v>
      </c>
      <c r="J361" s="13">
        <v>6</v>
      </c>
      <c r="K361" s="49">
        <v>12</v>
      </c>
      <c r="M361">
        <v>360</v>
      </c>
    </row>
    <row r="362" spans="1:13" ht="12.75">
      <c r="A362" s="13">
        <v>5</v>
      </c>
      <c r="B362" s="13">
        <v>20</v>
      </c>
      <c r="C362" s="14" t="s">
        <v>38</v>
      </c>
      <c r="D362" s="14" t="s">
        <v>1</v>
      </c>
      <c r="E362" s="15">
        <v>1229</v>
      </c>
      <c r="F362" s="15">
        <v>711</v>
      </c>
      <c r="G362" s="66">
        <v>1940</v>
      </c>
      <c r="H362" s="17">
        <v>55</v>
      </c>
      <c r="I362" s="13">
        <v>0</v>
      </c>
      <c r="J362" s="13">
        <v>2</v>
      </c>
      <c r="K362" s="49">
        <v>9</v>
      </c>
      <c r="M362">
        <v>361</v>
      </c>
    </row>
    <row r="363" spans="1:13" ht="12.75">
      <c r="A363" s="13">
        <v>5</v>
      </c>
      <c r="B363" s="13">
        <v>20</v>
      </c>
      <c r="C363" s="14" t="s">
        <v>44</v>
      </c>
      <c r="D363" s="14" t="s">
        <v>1</v>
      </c>
      <c r="E363" s="15">
        <v>1120</v>
      </c>
      <c r="F363" s="15">
        <v>711</v>
      </c>
      <c r="G363" s="66">
        <v>1831</v>
      </c>
      <c r="H363" s="17">
        <v>60</v>
      </c>
      <c r="I363" s="13">
        <v>16</v>
      </c>
      <c r="J363" s="13">
        <v>4</v>
      </c>
      <c r="K363" s="49">
        <v>22</v>
      </c>
      <c r="M363">
        <v>362</v>
      </c>
    </row>
    <row r="364" spans="1:13" ht="12.75">
      <c r="A364" s="13">
        <v>11</v>
      </c>
      <c r="B364" s="13">
        <v>20</v>
      </c>
      <c r="C364" s="14" t="s">
        <v>50</v>
      </c>
      <c r="D364" s="14" t="s">
        <v>42</v>
      </c>
      <c r="E364" s="15">
        <v>808</v>
      </c>
      <c r="F364" s="15">
        <v>710</v>
      </c>
      <c r="G364" s="66">
        <v>1518</v>
      </c>
      <c r="H364" s="17">
        <v>0</v>
      </c>
      <c r="I364" s="13">
        <v>0</v>
      </c>
      <c r="J364" s="13">
        <v>0</v>
      </c>
      <c r="K364" s="49">
        <v>16</v>
      </c>
      <c r="M364">
        <v>363</v>
      </c>
    </row>
    <row r="365" spans="1:13" ht="12.75">
      <c r="A365" s="13">
        <v>21</v>
      </c>
      <c r="B365" s="13">
        <v>20</v>
      </c>
      <c r="C365" s="14" t="s">
        <v>30</v>
      </c>
      <c r="D365" s="14" t="s">
        <v>31</v>
      </c>
      <c r="E365" s="15">
        <v>479</v>
      </c>
      <c r="F365" s="15">
        <v>709</v>
      </c>
      <c r="G365" s="66">
        <v>1188</v>
      </c>
      <c r="H365" s="17">
        <v>0</v>
      </c>
      <c r="I365" s="13">
        <v>0</v>
      </c>
      <c r="J365" s="13">
        <v>16</v>
      </c>
      <c r="K365" s="49">
        <v>10</v>
      </c>
      <c r="M365">
        <v>364</v>
      </c>
    </row>
    <row r="366" spans="1:13" ht="12.75">
      <c r="A366" s="13">
        <v>9</v>
      </c>
      <c r="B366" s="13">
        <v>20</v>
      </c>
      <c r="C366" s="14" t="s">
        <v>44</v>
      </c>
      <c r="D366" s="14" t="s">
        <v>1</v>
      </c>
      <c r="E366" s="15">
        <v>807</v>
      </c>
      <c r="F366" s="15">
        <v>708</v>
      </c>
      <c r="G366" s="66">
        <v>1515</v>
      </c>
      <c r="H366" s="17">
        <v>0</v>
      </c>
      <c r="I366" s="13">
        <v>0</v>
      </c>
      <c r="J366" s="13">
        <v>4</v>
      </c>
      <c r="K366" s="49">
        <v>25</v>
      </c>
      <c r="M366">
        <v>365</v>
      </c>
    </row>
    <row r="367" spans="1:13" ht="12.75">
      <c r="A367" s="13">
        <v>25</v>
      </c>
      <c r="B367" s="13">
        <v>20</v>
      </c>
      <c r="C367" s="14" t="s">
        <v>51</v>
      </c>
      <c r="D367" s="14" t="s">
        <v>1</v>
      </c>
      <c r="E367" s="15">
        <v>232</v>
      </c>
      <c r="F367" s="15">
        <v>707</v>
      </c>
      <c r="G367" s="66">
        <v>939</v>
      </c>
      <c r="H367" s="17">
        <v>0</v>
      </c>
      <c r="I367" s="13">
        <v>0</v>
      </c>
      <c r="J367" s="13">
        <v>14</v>
      </c>
      <c r="K367" s="49">
        <v>21</v>
      </c>
      <c r="M367">
        <v>366</v>
      </c>
    </row>
    <row r="368" spans="1:13" ht="12.75">
      <c r="A368" s="13">
        <v>11</v>
      </c>
      <c r="B368" s="13">
        <v>20</v>
      </c>
      <c r="C368" s="14" t="s">
        <v>43</v>
      </c>
      <c r="D368" s="14" t="s">
        <v>1</v>
      </c>
      <c r="E368" s="15">
        <v>745</v>
      </c>
      <c r="F368" s="15">
        <v>706</v>
      </c>
      <c r="G368" s="66">
        <v>1451</v>
      </c>
      <c r="H368" s="17">
        <v>0</v>
      </c>
      <c r="I368" s="13">
        <v>0</v>
      </c>
      <c r="J368" s="13">
        <v>10</v>
      </c>
      <c r="K368" s="49">
        <v>21</v>
      </c>
      <c r="M368">
        <v>367</v>
      </c>
    </row>
    <row r="369" spans="1:13" ht="12.75">
      <c r="A369" s="13">
        <v>17</v>
      </c>
      <c r="B369" s="13">
        <v>20</v>
      </c>
      <c r="C369" s="14" t="s">
        <v>56</v>
      </c>
      <c r="D369" s="14" t="s">
        <v>42</v>
      </c>
      <c r="E369" s="15">
        <v>579</v>
      </c>
      <c r="F369" s="15">
        <v>703</v>
      </c>
      <c r="G369" s="66">
        <v>1282</v>
      </c>
      <c r="H369" s="17">
        <v>0</v>
      </c>
      <c r="I369" s="13">
        <v>0</v>
      </c>
      <c r="J369" s="13">
        <v>2</v>
      </c>
      <c r="K369" s="49">
        <v>14</v>
      </c>
      <c r="M369">
        <v>368</v>
      </c>
    </row>
    <row r="370" spans="1:13" ht="12.75">
      <c r="A370" s="13">
        <v>15</v>
      </c>
      <c r="B370" s="13">
        <v>20</v>
      </c>
      <c r="C370" s="14" t="s">
        <v>36</v>
      </c>
      <c r="D370" s="14" t="s">
        <v>1</v>
      </c>
      <c r="E370" s="15">
        <v>546</v>
      </c>
      <c r="F370" s="15">
        <v>703</v>
      </c>
      <c r="G370" s="66">
        <v>1249</v>
      </c>
      <c r="H370" s="17">
        <v>0</v>
      </c>
      <c r="I370" s="13">
        <v>0</v>
      </c>
      <c r="J370" s="13">
        <v>8</v>
      </c>
      <c r="K370" s="49">
        <v>8</v>
      </c>
      <c r="M370">
        <v>369</v>
      </c>
    </row>
    <row r="371" spans="1:13" ht="12.75">
      <c r="A371" s="13">
        <v>11</v>
      </c>
      <c r="B371" s="13">
        <v>20</v>
      </c>
      <c r="C371" s="14" t="s">
        <v>0</v>
      </c>
      <c r="D371" s="14" t="s">
        <v>1</v>
      </c>
      <c r="E371" s="15">
        <v>745</v>
      </c>
      <c r="F371" s="15">
        <v>701</v>
      </c>
      <c r="G371" s="66">
        <v>1446</v>
      </c>
      <c r="H371" s="17">
        <v>0</v>
      </c>
      <c r="I371" s="13">
        <v>0</v>
      </c>
      <c r="J371" s="13">
        <v>4</v>
      </c>
      <c r="K371" s="49">
        <v>14</v>
      </c>
      <c r="M371">
        <v>370</v>
      </c>
    </row>
    <row r="372" spans="1:13" ht="12.75">
      <c r="A372" s="13">
        <v>12</v>
      </c>
      <c r="B372" s="13">
        <v>20</v>
      </c>
      <c r="C372" s="14" t="s">
        <v>44</v>
      </c>
      <c r="D372" s="14" t="s">
        <v>1</v>
      </c>
      <c r="E372" s="15">
        <v>669</v>
      </c>
      <c r="F372" s="15">
        <v>701</v>
      </c>
      <c r="G372" s="66">
        <f>E372+F372</f>
        <v>1370</v>
      </c>
      <c r="H372" s="17">
        <v>0</v>
      </c>
      <c r="I372" s="13">
        <v>0</v>
      </c>
      <c r="J372" s="13">
        <v>4</v>
      </c>
      <c r="K372" s="49">
        <v>1</v>
      </c>
      <c r="M372">
        <v>371</v>
      </c>
    </row>
    <row r="373" spans="1:13" ht="12.75">
      <c r="A373" s="13">
        <v>23</v>
      </c>
      <c r="B373" s="13">
        <v>20</v>
      </c>
      <c r="C373" s="14" t="s">
        <v>76</v>
      </c>
      <c r="D373" s="14" t="s">
        <v>71</v>
      </c>
      <c r="E373" s="15">
        <v>421</v>
      </c>
      <c r="F373" s="15">
        <v>700</v>
      </c>
      <c r="G373" s="52">
        <f>SUM(E373:F373)</f>
        <v>1121</v>
      </c>
      <c r="H373" s="17">
        <v>0</v>
      </c>
      <c r="I373" s="13">
        <v>0</v>
      </c>
      <c r="J373" s="13">
        <v>8</v>
      </c>
      <c r="K373" s="49">
        <v>29</v>
      </c>
      <c r="M373">
        <v>372</v>
      </c>
    </row>
    <row r="374" spans="1:13" ht="12.75">
      <c r="A374" s="13">
        <v>17</v>
      </c>
      <c r="B374" s="13">
        <v>20</v>
      </c>
      <c r="C374" s="14" t="s">
        <v>0</v>
      </c>
      <c r="D374" s="14" t="s">
        <v>1</v>
      </c>
      <c r="E374" s="15">
        <v>404</v>
      </c>
      <c r="F374" s="15">
        <v>699</v>
      </c>
      <c r="G374" s="66">
        <v>1103</v>
      </c>
      <c r="H374" s="17">
        <v>0</v>
      </c>
      <c r="I374" s="13">
        <v>0</v>
      </c>
      <c r="J374" s="13">
        <v>8</v>
      </c>
      <c r="K374" s="49">
        <v>18</v>
      </c>
      <c r="M374">
        <v>373</v>
      </c>
    </row>
    <row r="375" spans="1:13" ht="12.75">
      <c r="A375" s="13">
        <v>8</v>
      </c>
      <c r="B375" s="13">
        <v>20</v>
      </c>
      <c r="C375" s="14" t="s">
        <v>49</v>
      </c>
      <c r="D375" s="14" t="s">
        <v>35</v>
      </c>
      <c r="E375" s="15">
        <v>841</v>
      </c>
      <c r="F375" s="15">
        <v>697</v>
      </c>
      <c r="G375" s="66">
        <v>1538</v>
      </c>
      <c r="H375" s="17">
        <v>0</v>
      </c>
      <c r="I375" s="13">
        <v>0</v>
      </c>
      <c r="J375" s="13">
        <v>4</v>
      </c>
      <c r="K375" s="49">
        <v>30</v>
      </c>
      <c r="M375">
        <v>374</v>
      </c>
    </row>
    <row r="376" spans="1:13" ht="12.75">
      <c r="A376" s="13">
        <v>15</v>
      </c>
      <c r="B376" s="13">
        <v>20</v>
      </c>
      <c r="C376" s="14" t="s">
        <v>36</v>
      </c>
      <c r="D376" s="14" t="s">
        <v>1</v>
      </c>
      <c r="E376" s="15">
        <v>738</v>
      </c>
      <c r="F376" s="15">
        <v>697</v>
      </c>
      <c r="G376" s="66">
        <v>1435</v>
      </c>
      <c r="H376" s="17">
        <v>0</v>
      </c>
      <c r="I376" s="13">
        <v>0</v>
      </c>
      <c r="J376" s="13">
        <v>2</v>
      </c>
      <c r="K376" s="49">
        <v>27</v>
      </c>
      <c r="M376">
        <v>375</v>
      </c>
    </row>
    <row r="377" spans="1:13" ht="12.75">
      <c r="A377" s="13">
        <v>11</v>
      </c>
      <c r="B377" s="13">
        <v>20</v>
      </c>
      <c r="C377" s="14" t="s">
        <v>73</v>
      </c>
      <c r="D377" s="14" t="s">
        <v>71</v>
      </c>
      <c r="E377" s="15">
        <v>791</v>
      </c>
      <c r="F377" s="15">
        <v>696</v>
      </c>
      <c r="G377" s="66">
        <v>1487</v>
      </c>
      <c r="H377" s="17">
        <v>0</v>
      </c>
      <c r="I377" s="13">
        <v>0</v>
      </c>
      <c r="J377" s="13">
        <v>12</v>
      </c>
      <c r="K377" s="49">
        <v>25</v>
      </c>
      <c r="M377">
        <v>376</v>
      </c>
    </row>
    <row r="378" spans="1:13" ht="12.75">
      <c r="A378" s="13">
        <v>3</v>
      </c>
      <c r="B378" s="13">
        <v>20</v>
      </c>
      <c r="C378" s="14" t="s">
        <v>57</v>
      </c>
      <c r="D378" s="14" t="s">
        <v>1</v>
      </c>
      <c r="E378" s="15">
        <v>987</v>
      </c>
      <c r="F378" s="15">
        <v>694</v>
      </c>
      <c r="G378" s="66">
        <v>1681</v>
      </c>
      <c r="H378" s="17">
        <v>70</v>
      </c>
      <c r="I378" s="13">
        <v>0</v>
      </c>
      <c r="J378" s="13">
        <v>2</v>
      </c>
      <c r="K378" s="49">
        <v>13</v>
      </c>
      <c r="M378">
        <v>377</v>
      </c>
    </row>
    <row r="379" spans="1:13" ht="12.75">
      <c r="A379" s="13">
        <v>14</v>
      </c>
      <c r="B379" s="13">
        <v>20</v>
      </c>
      <c r="C379" s="14" t="s">
        <v>80</v>
      </c>
      <c r="D379" s="14" t="s">
        <v>81</v>
      </c>
      <c r="E379" s="15">
        <v>696</v>
      </c>
      <c r="F379" s="15">
        <v>694</v>
      </c>
      <c r="G379" s="66">
        <v>1390</v>
      </c>
      <c r="H379" s="17">
        <v>0</v>
      </c>
      <c r="I379" s="13">
        <v>0</v>
      </c>
      <c r="J379" s="13">
        <v>2</v>
      </c>
      <c r="K379" s="49">
        <v>10</v>
      </c>
      <c r="M379">
        <v>378</v>
      </c>
    </row>
    <row r="380" spans="1:13" ht="12.75">
      <c r="A380" s="13">
        <v>10</v>
      </c>
      <c r="B380" s="13">
        <v>20</v>
      </c>
      <c r="C380" s="14" t="s">
        <v>40</v>
      </c>
      <c r="D380" s="14" t="s">
        <v>1</v>
      </c>
      <c r="E380" s="15">
        <v>859</v>
      </c>
      <c r="F380" s="15">
        <v>693</v>
      </c>
      <c r="G380" s="66">
        <v>1552</v>
      </c>
      <c r="H380" s="17">
        <v>0</v>
      </c>
      <c r="I380" s="18">
        <v>0</v>
      </c>
      <c r="J380" s="18">
        <v>12</v>
      </c>
      <c r="K380" s="49">
        <v>6</v>
      </c>
      <c r="M380">
        <v>379</v>
      </c>
    </row>
    <row r="381" spans="1:13" ht="12.75">
      <c r="A381" s="13">
        <v>15</v>
      </c>
      <c r="B381" s="13">
        <v>20</v>
      </c>
      <c r="C381" s="14" t="s">
        <v>56</v>
      </c>
      <c r="D381" s="14" t="s">
        <v>42</v>
      </c>
      <c r="E381" s="15">
        <v>510</v>
      </c>
      <c r="F381" s="15">
        <v>693</v>
      </c>
      <c r="G381" s="66">
        <v>1203</v>
      </c>
      <c r="H381" s="17">
        <v>0</v>
      </c>
      <c r="I381" s="13">
        <v>0</v>
      </c>
      <c r="J381" s="13">
        <v>0</v>
      </c>
      <c r="K381" s="49">
        <v>7</v>
      </c>
      <c r="M381">
        <v>380</v>
      </c>
    </row>
    <row r="382" spans="1:13" ht="12.75">
      <c r="A382" s="13">
        <v>19</v>
      </c>
      <c r="B382" s="13">
        <v>20</v>
      </c>
      <c r="C382" s="14" t="s">
        <v>41</v>
      </c>
      <c r="D382" s="14" t="s">
        <v>42</v>
      </c>
      <c r="E382" s="15">
        <v>483</v>
      </c>
      <c r="F382" s="15">
        <v>693</v>
      </c>
      <c r="G382" s="66">
        <v>1176</v>
      </c>
      <c r="H382" s="17">
        <v>0</v>
      </c>
      <c r="I382" s="13">
        <v>0</v>
      </c>
      <c r="J382" s="13">
        <v>8</v>
      </c>
      <c r="K382" s="49">
        <v>30</v>
      </c>
      <c r="M382">
        <v>381</v>
      </c>
    </row>
    <row r="383" spans="1:13" ht="12.75">
      <c r="A383" s="13">
        <v>8</v>
      </c>
      <c r="B383" s="13">
        <v>20</v>
      </c>
      <c r="C383" s="14" t="s">
        <v>30</v>
      </c>
      <c r="D383" s="14" t="s">
        <v>31</v>
      </c>
      <c r="E383" s="15">
        <v>935</v>
      </c>
      <c r="F383" s="15">
        <v>692</v>
      </c>
      <c r="G383" s="66">
        <v>1627</v>
      </c>
      <c r="H383" s="17">
        <v>0</v>
      </c>
      <c r="I383" s="13">
        <v>0</v>
      </c>
      <c r="J383" s="13">
        <v>2</v>
      </c>
      <c r="K383" s="49">
        <v>9</v>
      </c>
      <c r="M383">
        <v>382</v>
      </c>
    </row>
    <row r="384" spans="1:13" ht="12.75">
      <c r="A384" s="13">
        <v>8</v>
      </c>
      <c r="B384" s="13">
        <v>20</v>
      </c>
      <c r="C384" s="14" t="s">
        <v>59</v>
      </c>
      <c r="D384" s="14" t="s">
        <v>1</v>
      </c>
      <c r="E384" s="15">
        <v>1073</v>
      </c>
      <c r="F384" s="15">
        <v>691</v>
      </c>
      <c r="G384" s="66">
        <v>1764</v>
      </c>
      <c r="H384" s="17">
        <v>49</v>
      </c>
      <c r="I384" s="13">
        <v>0</v>
      </c>
      <c r="J384" s="13">
        <v>8</v>
      </c>
      <c r="K384" s="49">
        <v>20</v>
      </c>
      <c r="M384">
        <v>383</v>
      </c>
    </row>
    <row r="385" spans="1:13" ht="12.75">
      <c r="A385" s="13">
        <v>16</v>
      </c>
      <c r="B385" s="13">
        <v>20</v>
      </c>
      <c r="C385" s="14" t="s">
        <v>56</v>
      </c>
      <c r="D385" s="14" t="s">
        <v>42</v>
      </c>
      <c r="E385" s="15">
        <v>681</v>
      </c>
      <c r="F385" s="15">
        <v>691</v>
      </c>
      <c r="G385" s="66">
        <v>1372</v>
      </c>
      <c r="H385" s="15">
        <v>0</v>
      </c>
      <c r="I385" s="18">
        <v>0</v>
      </c>
      <c r="J385" s="18">
        <v>0</v>
      </c>
      <c r="K385" s="49">
        <v>12</v>
      </c>
      <c r="M385">
        <v>384</v>
      </c>
    </row>
    <row r="386" spans="1:13" ht="12.75">
      <c r="A386" s="13">
        <v>16</v>
      </c>
      <c r="B386" s="13">
        <v>20</v>
      </c>
      <c r="C386" s="14" t="s">
        <v>47</v>
      </c>
      <c r="D386" s="14" t="s">
        <v>1</v>
      </c>
      <c r="E386" s="15">
        <v>368</v>
      </c>
      <c r="F386" s="15">
        <v>691</v>
      </c>
      <c r="G386" s="66">
        <v>1059</v>
      </c>
      <c r="H386" s="17">
        <v>0</v>
      </c>
      <c r="I386" s="13">
        <v>0</v>
      </c>
      <c r="J386" s="13">
        <v>10</v>
      </c>
      <c r="K386" s="49">
        <v>3</v>
      </c>
      <c r="M386">
        <v>385</v>
      </c>
    </row>
    <row r="387" spans="1:13" ht="12.75">
      <c r="A387" s="13">
        <v>11</v>
      </c>
      <c r="B387" s="13">
        <v>20</v>
      </c>
      <c r="C387" s="14" t="s">
        <v>47</v>
      </c>
      <c r="D387" s="14" t="s">
        <v>1</v>
      </c>
      <c r="E387" s="15">
        <v>734</v>
      </c>
      <c r="F387" s="15">
        <v>690</v>
      </c>
      <c r="G387" s="66">
        <v>1424</v>
      </c>
      <c r="H387" s="17">
        <v>0</v>
      </c>
      <c r="I387" s="13">
        <v>0</v>
      </c>
      <c r="J387" s="13">
        <v>4</v>
      </c>
      <c r="K387" s="49">
        <v>13</v>
      </c>
      <c r="M387">
        <v>386</v>
      </c>
    </row>
    <row r="388" spans="1:13" ht="12.75">
      <c r="A388" s="13">
        <v>21</v>
      </c>
      <c r="B388" s="13">
        <v>20</v>
      </c>
      <c r="C388" s="14" t="s">
        <v>73</v>
      </c>
      <c r="D388" s="14" t="s">
        <v>71</v>
      </c>
      <c r="E388" s="15">
        <v>368</v>
      </c>
      <c r="F388" s="15">
        <v>690</v>
      </c>
      <c r="G388" s="66">
        <v>1058</v>
      </c>
      <c r="H388" s="17">
        <v>0</v>
      </c>
      <c r="I388" s="13">
        <v>0</v>
      </c>
      <c r="J388" s="13">
        <v>8</v>
      </c>
      <c r="K388" s="49">
        <v>21</v>
      </c>
      <c r="M388">
        <v>387</v>
      </c>
    </row>
    <row r="389" spans="1:13" ht="12.75">
      <c r="A389" s="13">
        <v>12</v>
      </c>
      <c r="B389" s="13">
        <v>20</v>
      </c>
      <c r="C389" s="14" t="s">
        <v>55</v>
      </c>
      <c r="D389" s="14" t="s">
        <v>1</v>
      </c>
      <c r="E389" s="15">
        <v>774</v>
      </c>
      <c r="F389" s="15">
        <v>689</v>
      </c>
      <c r="G389" s="52">
        <f>SUM(E389:F389)</f>
        <v>1463</v>
      </c>
      <c r="H389" s="17">
        <v>0</v>
      </c>
      <c r="I389" s="13">
        <v>0</v>
      </c>
      <c r="J389" s="13">
        <v>6</v>
      </c>
      <c r="K389" s="49">
        <v>28</v>
      </c>
      <c r="M389">
        <v>388</v>
      </c>
    </row>
    <row r="390" spans="1:13" ht="12.75">
      <c r="A390" s="13">
        <v>12</v>
      </c>
      <c r="B390" s="13">
        <v>20</v>
      </c>
      <c r="C390" s="14" t="s">
        <v>41</v>
      </c>
      <c r="D390" s="14" t="s">
        <v>42</v>
      </c>
      <c r="E390" s="15">
        <v>734</v>
      </c>
      <c r="F390" s="15">
        <v>688</v>
      </c>
      <c r="G390" s="66">
        <v>1422</v>
      </c>
      <c r="H390" s="17">
        <v>0</v>
      </c>
      <c r="I390" s="13">
        <v>0</v>
      </c>
      <c r="J390" s="13">
        <v>4</v>
      </c>
      <c r="K390" s="49">
        <v>10</v>
      </c>
      <c r="M390">
        <v>389</v>
      </c>
    </row>
    <row r="391" spans="1:13" ht="12.75">
      <c r="A391" s="13">
        <v>21</v>
      </c>
      <c r="B391" s="13">
        <v>20</v>
      </c>
      <c r="C391" s="14" t="s">
        <v>40</v>
      </c>
      <c r="D391" s="14" t="s">
        <v>1</v>
      </c>
      <c r="E391" s="15">
        <v>312</v>
      </c>
      <c r="F391" s="15">
        <v>688</v>
      </c>
      <c r="G391" s="66">
        <v>1000</v>
      </c>
      <c r="H391" s="17">
        <v>0</v>
      </c>
      <c r="I391" s="13">
        <v>0</v>
      </c>
      <c r="J391" s="13">
        <v>10</v>
      </c>
      <c r="K391" s="49">
        <v>18</v>
      </c>
      <c r="M391">
        <v>390</v>
      </c>
    </row>
    <row r="392" spans="1:13" ht="12.75">
      <c r="A392" s="13">
        <v>6</v>
      </c>
      <c r="B392" s="13">
        <v>20</v>
      </c>
      <c r="C392" s="14" t="s">
        <v>36</v>
      </c>
      <c r="D392" s="14" t="s">
        <v>1</v>
      </c>
      <c r="E392" s="15">
        <v>1019</v>
      </c>
      <c r="F392" s="15">
        <v>687</v>
      </c>
      <c r="G392" s="66">
        <v>1706</v>
      </c>
      <c r="H392" s="17">
        <v>55</v>
      </c>
      <c r="I392" s="13">
        <v>0</v>
      </c>
      <c r="J392" s="13">
        <v>0</v>
      </c>
      <c r="K392" s="49">
        <v>19</v>
      </c>
      <c r="M392">
        <v>391</v>
      </c>
    </row>
    <row r="393" spans="1:13" ht="12.75">
      <c r="A393" s="13">
        <v>20</v>
      </c>
      <c r="B393" s="13">
        <v>20</v>
      </c>
      <c r="C393" s="14" t="s">
        <v>70</v>
      </c>
      <c r="D393" s="14" t="s">
        <v>71</v>
      </c>
      <c r="E393" s="15">
        <v>486</v>
      </c>
      <c r="F393" s="15">
        <v>684</v>
      </c>
      <c r="G393" s="52">
        <f>SUM(E393:F393)</f>
        <v>1170</v>
      </c>
      <c r="H393" s="17">
        <v>0</v>
      </c>
      <c r="I393" s="13">
        <v>0</v>
      </c>
      <c r="J393" s="13">
        <v>10</v>
      </c>
      <c r="K393" s="49">
        <v>28</v>
      </c>
      <c r="M393">
        <v>392</v>
      </c>
    </row>
    <row r="394" spans="1:13" ht="12.75">
      <c r="A394" s="13">
        <v>13</v>
      </c>
      <c r="B394" s="13">
        <v>20</v>
      </c>
      <c r="C394" s="14" t="s">
        <v>48</v>
      </c>
      <c r="D394" s="14" t="s">
        <v>42</v>
      </c>
      <c r="E394" s="15">
        <v>736</v>
      </c>
      <c r="F394" s="15">
        <v>683</v>
      </c>
      <c r="G394" s="66">
        <v>1419</v>
      </c>
      <c r="H394" s="17">
        <v>0</v>
      </c>
      <c r="I394" s="13">
        <v>0</v>
      </c>
      <c r="J394" s="13">
        <v>6</v>
      </c>
      <c r="K394" s="49">
        <v>10</v>
      </c>
      <c r="M394">
        <v>393</v>
      </c>
    </row>
    <row r="395" spans="1:13" ht="12.75">
      <c r="A395" s="13">
        <v>19</v>
      </c>
      <c r="B395" s="13">
        <v>20</v>
      </c>
      <c r="C395" s="14" t="s">
        <v>62</v>
      </c>
      <c r="D395" s="14" t="s">
        <v>61</v>
      </c>
      <c r="E395" s="15">
        <v>242</v>
      </c>
      <c r="F395" s="15">
        <v>683</v>
      </c>
      <c r="G395" s="66">
        <v>925</v>
      </c>
      <c r="H395" s="17">
        <v>0</v>
      </c>
      <c r="I395" s="13">
        <v>0</v>
      </c>
      <c r="J395" s="13">
        <v>16</v>
      </c>
      <c r="K395" s="49">
        <v>7</v>
      </c>
      <c r="M395">
        <v>394</v>
      </c>
    </row>
    <row r="396" spans="1:13" ht="12.75">
      <c r="A396" s="20">
        <v>15</v>
      </c>
      <c r="B396" s="20">
        <v>20</v>
      </c>
      <c r="C396" s="21" t="s">
        <v>40</v>
      </c>
      <c r="D396" s="21" t="s">
        <v>1</v>
      </c>
      <c r="E396" s="22">
        <v>526</v>
      </c>
      <c r="F396" s="22">
        <v>682</v>
      </c>
      <c r="G396" s="71">
        <v>1208</v>
      </c>
      <c r="H396" s="20">
        <v>0</v>
      </c>
      <c r="I396" s="20">
        <v>0</v>
      </c>
      <c r="J396" s="20">
        <v>6</v>
      </c>
      <c r="K396" s="55">
        <v>5</v>
      </c>
      <c r="M396">
        <v>395</v>
      </c>
    </row>
    <row r="397" spans="1:13" ht="12.75">
      <c r="A397" s="13">
        <v>2</v>
      </c>
      <c r="B397" s="13">
        <v>20</v>
      </c>
      <c r="C397" s="14" t="s">
        <v>59</v>
      </c>
      <c r="D397" s="14" t="s">
        <v>1</v>
      </c>
      <c r="E397" s="15">
        <v>1157</v>
      </c>
      <c r="F397" s="15">
        <v>681</v>
      </c>
      <c r="G397" s="66">
        <v>1838</v>
      </c>
      <c r="H397" s="17">
        <v>80</v>
      </c>
      <c r="I397" s="13">
        <v>10</v>
      </c>
      <c r="J397" s="13">
        <v>4</v>
      </c>
      <c r="K397" s="49">
        <v>18</v>
      </c>
      <c r="M397">
        <v>396</v>
      </c>
    </row>
    <row r="398" spans="1:13" ht="12.75">
      <c r="A398" s="13">
        <v>26</v>
      </c>
      <c r="B398" s="13">
        <v>20</v>
      </c>
      <c r="C398" s="14" t="s">
        <v>57</v>
      </c>
      <c r="D398" s="14" t="s">
        <v>1</v>
      </c>
      <c r="E398" s="15">
        <v>230</v>
      </c>
      <c r="F398" s="15">
        <v>681</v>
      </c>
      <c r="G398" s="66">
        <v>911</v>
      </c>
      <c r="H398" s="17">
        <v>0</v>
      </c>
      <c r="I398" s="13">
        <v>0</v>
      </c>
      <c r="J398" s="13">
        <v>14</v>
      </c>
      <c r="K398" s="49">
        <v>20</v>
      </c>
      <c r="M398">
        <v>397</v>
      </c>
    </row>
    <row r="399" spans="1:13" ht="12.75">
      <c r="A399" s="13">
        <v>14</v>
      </c>
      <c r="B399" s="13">
        <v>20</v>
      </c>
      <c r="C399" s="14" t="s">
        <v>41</v>
      </c>
      <c r="D399" s="14" t="s">
        <v>42</v>
      </c>
      <c r="E399" s="15">
        <v>699</v>
      </c>
      <c r="F399" s="15">
        <v>680</v>
      </c>
      <c r="G399" s="66">
        <v>1379</v>
      </c>
      <c r="H399" s="17">
        <v>0</v>
      </c>
      <c r="I399" s="13">
        <v>0</v>
      </c>
      <c r="J399" s="13">
        <v>4</v>
      </c>
      <c r="K399" s="49">
        <v>25</v>
      </c>
      <c r="M399">
        <v>398</v>
      </c>
    </row>
    <row r="400" spans="1:13" ht="12.75">
      <c r="A400" s="13">
        <v>15</v>
      </c>
      <c r="B400" s="13">
        <v>20</v>
      </c>
      <c r="C400" s="14" t="s">
        <v>57</v>
      </c>
      <c r="D400" s="14" t="s">
        <v>1</v>
      </c>
      <c r="E400" s="15">
        <v>593</v>
      </c>
      <c r="F400" s="15">
        <v>680</v>
      </c>
      <c r="G400" s="66">
        <v>1273</v>
      </c>
      <c r="H400" s="17">
        <v>0</v>
      </c>
      <c r="I400" s="13">
        <v>0</v>
      </c>
      <c r="J400" s="13">
        <v>2</v>
      </c>
      <c r="K400" s="49">
        <v>6</v>
      </c>
      <c r="M400">
        <v>399</v>
      </c>
    </row>
    <row r="401" spans="1:13" ht="12.75">
      <c r="A401" s="13">
        <v>21</v>
      </c>
      <c r="B401" s="13">
        <v>20</v>
      </c>
      <c r="C401" s="14" t="s">
        <v>56</v>
      </c>
      <c r="D401" s="14" t="s">
        <v>42</v>
      </c>
      <c r="E401" s="15">
        <v>488</v>
      </c>
      <c r="F401" s="15">
        <v>680</v>
      </c>
      <c r="G401" s="66">
        <v>1168</v>
      </c>
      <c r="H401" s="15">
        <v>0</v>
      </c>
      <c r="I401" s="18">
        <v>0</v>
      </c>
      <c r="J401" s="18">
        <v>2</v>
      </c>
      <c r="K401" s="49">
        <v>23</v>
      </c>
      <c r="M401">
        <v>400</v>
      </c>
    </row>
    <row r="402" spans="1:13" ht="12.75">
      <c r="A402" s="13">
        <v>7</v>
      </c>
      <c r="B402" s="13">
        <v>20</v>
      </c>
      <c r="C402" s="14" t="s">
        <v>36</v>
      </c>
      <c r="D402" s="14" t="s">
        <v>1</v>
      </c>
      <c r="E402" s="15">
        <v>994</v>
      </c>
      <c r="F402" s="15">
        <v>679</v>
      </c>
      <c r="G402" s="66">
        <v>1673</v>
      </c>
      <c r="H402" s="17">
        <v>44</v>
      </c>
      <c r="I402" s="13">
        <v>0</v>
      </c>
      <c r="J402" s="13">
        <v>0</v>
      </c>
      <c r="K402" s="49">
        <v>30</v>
      </c>
      <c r="M402">
        <v>401</v>
      </c>
    </row>
    <row r="403" spans="1:13" ht="12.75">
      <c r="A403" s="13">
        <v>19</v>
      </c>
      <c r="B403" s="13">
        <v>20</v>
      </c>
      <c r="C403" s="14" t="s">
        <v>62</v>
      </c>
      <c r="D403" s="14" t="s">
        <v>61</v>
      </c>
      <c r="E403" s="15">
        <v>381</v>
      </c>
      <c r="F403" s="15">
        <v>679</v>
      </c>
      <c r="G403" s="66">
        <v>1060</v>
      </c>
      <c r="H403" s="17">
        <v>0</v>
      </c>
      <c r="I403" s="13">
        <v>0</v>
      </c>
      <c r="J403" s="13">
        <v>8</v>
      </c>
      <c r="K403" s="49">
        <v>2</v>
      </c>
      <c r="M403">
        <v>402</v>
      </c>
    </row>
    <row r="404" spans="1:13" ht="12.75">
      <c r="A404" s="20">
        <v>3</v>
      </c>
      <c r="B404" s="20">
        <v>20</v>
      </c>
      <c r="C404" s="21" t="s">
        <v>39</v>
      </c>
      <c r="D404" s="21" t="s">
        <v>1</v>
      </c>
      <c r="E404" s="22">
        <v>1027</v>
      </c>
      <c r="F404" s="22">
        <v>678</v>
      </c>
      <c r="G404" s="71">
        <v>1705</v>
      </c>
      <c r="H404" s="20">
        <v>60</v>
      </c>
      <c r="I404" s="20">
        <v>0</v>
      </c>
      <c r="J404" s="20">
        <v>14</v>
      </c>
      <c r="K404" s="55">
        <v>5</v>
      </c>
      <c r="M404">
        <v>403</v>
      </c>
    </row>
    <row r="405" spans="1:13" ht="12.75">
      <c r="A405" s="13">
        <v>8</v>
      </c>
      <c r="B405" s="13">
        <v>20</v>
      </c>
      <c r="C405" s="14" t="s">
        <v>48</v>
      </c>
      <c r="D405" s="14" t="s">
        <v>42</v>
      </c>
      <c r="E405" s="15">
        <v>904</v>
      </c>
      <c r="F405" s="15">
        <v>678</v>
      </c>
      <c r="G405" s="66">
        <v>1582</v>
      </c>
      <c r="H405" s="17">
        <v>0</v>
      </c>
      <c r="I405" s="13">
        <v>0</v>
      </c>
      <c r="J405" s="13">
        <v>4</v>
      </c>
      <c r="K405" s="49">
        <v>22</v>
      </c>
      <c r="M405">
        <v>404</v>
      </c>
    </row>
    <row r="406" spans="1:13" ht="12.75">
      <c r="A406" s="13">
        <v>9</v>
      </c>
      <c r="B406" s="13">
        <v>20</v>
      </c>
      <c r="C406" s="14" t="s">
        <v>0</v>
      </c>
      <c r="D406" s="14" t="s">
        <v>1</v>
      </c>
      <c r="E406" s="15">
        <v>900</v>
      </c>
      <c r="F406" s="15">
        <v>678</v>
      </c>
      <c r="G406" s="66">
        <v>1578</v>
      </c>
      <c r="H406" s="17">
        <v>0</v>
      </c>
      <c r="I406" s="13">
        <v>0</v>
      </c>
      <c r="J406" s="13">
        <v>12</v>
      </c>
      <c r="K406" s="49">
        <v>12</v>
      </c>
      <c r="M406">
        <v>405</v>
      </c>
    </row>
    <row r="407" spans="1:13" ht="12.75">
      <c r="A407" s="13">
        <v>21</v>
      </c>
      <c r="B407" s="13">
        <v>20</v>
      </c>
      <c r="C407" s="14" t="s">
        <v>48</v>
      </c>
      <c r="D407" s="14" t="s">
        <v>42</v>
      </c>
      <c r="E407" s="15">
        <v>420</v>
      </c>
      <c r="F407" s="15">
        <v>678</v>
      </c>
      <c r="G407" s="66">
        <v>1098</v>
      </c>
      <c r="H407" s="17">
        <v>0</v>
      </c>
      <c r="I407" s="13">
        <v>0</v>
      </c>
      <c r="J407" s="13">
        <v>4</v>
      </c>
      <c r="K407" s="49">
        <v>26</v>
      </c>
      <c r="M407">
        <v>406</v>
      </c>
    </row>
    <row r="408" spans="1:13" ht="12.75">
      <c r="A408" s="13">
        <v>4</v>
      </c>
      <c r="B408" s="13">
        <v>20</v>
      </c>
      <c r="C408" s="14" t="s">
        <v>55</v>
      </c>
      <c r="D408" s="14" t="s">
        <v>1</v>
      </c>
      <c r="E408" s="15">
        <v>1127</v>
      </c>
      <c r="F408" s="15">
        <v>677</v>
      </c>
      <c r="G408" s="66">
        <f>E408+F408</f>
        <v>1804</v>
      </c>
      <c r="H408" s="17">
        <v>60</v>
      </c>
      <c r="I408" s="13">
        <v>13</v>
      </c>
      <c r="J408" s="13">
        <v>6</v>
      </c>
      <c r="K408" s="49">
        <v>1</v>
      </c>
      <c r="M408">
        <v>407</v>
      </c>
    </row>
    <row r="409" spans="1:13" ht="12.75">
      <c r="A409" s="13">
        <v>13</v>
      </c>
      <c r="B409" s="13">
        <v>20</v>
      </c>
      <c r="C409" s="14" t="s">
        <v>56</v>
      </c>
      <c r="D409" s="14" t="s">
        <v>42</v>
      </c>
      <c r="E409" s="15">
        <v>506</v>
      </c>
      <c r="F409" s="15">
        <v>676</v>
      </c>
      <c r="G409" s="66">
        <v>1182</v>
      </c>
      <c r="H409" s="17">
        <v>0</v>
      </c>
      <c r="I409" s="13">
        <v>0</v>
      </c>
      <c r="J409" s="13">
        <v>0</v>
      </c>
      <c r="K409" s="49">
        <v>3</v>
      </c>
      <c r="M409">
        <v>408</v>
      </c>
    </row>
    <row r="410" spans="1:13" ht="12.75">
      <c r="A410" s="13">
        <v>15</v>
      </c>
      <c r="B410" s="13">
        <v>20</v>
      </c>
      <c r="C410" s="14" t="s">
        <v>79</v>
      </c>
      <c r="D410" s="14" t="s">
        <v>42</v>
      </c>
      <c r="E410" s="15">
        <v>574</v>
      </c>
      <c r="F410" s="15">
        <v>675</v>
      </c>
      <c r="G410" s="66">
        <v>1249</v>
      </c>
      <c r="H410" s="17">
        <v>0</v>
      </c>
      <c r="I410" s="13">
        <v>0</v>
      </c>
      <c r="J410" s="13">
        <v>5</v>
      </c>
      <c r="K410" s="49">
        <v>2</v>
      </c>
      <c r="M410">
        <v>409</v>
      </c>
    </row>
    <row r="411" spans="1:13" ht="12.75">
      <c r="A411" s="13">
        <v>16</v>
      </c>
      <c r="B411" s="13">
        <v>20</v>
      </c>
      <c r="C411" s="14" t="s">
        <v>49</v>
      </c>
      <c r="D411" s="14" t="s">
        <v>35</v>
      </c>
      <c r="E411" s="15">
        <v>752</v>
      </c>
      <c r="F411" s="15">
        <v>673</v>
      </c>
      <c r="G411" s="66">
        <v>1425</v>
      </c>
      <c r="H411" s="15">
        <v>0</v>
      </c>
      <c r="I411" s="18">
        <v>0</v>
      </c>
      <c r="J411" s="18">
        <v>4</v>
      </c>
      <c r="K411" s="49">
        <v>24</v>
      </c>
      <c r="M411">
        <v>410</v>
      </c>
    </row>
    <row r="412" spans="1:13" ht="12.75">
      <c r="A412" s="13">
        <v>3</v>
      </c>
      <c r="B412" s="13">
        <v>20</v>
      </c>
      <c r="C412" s="14" t="s">
        <v>36</v>
      </c>
      <c r="D412" s="14" t="s">
        <v>1</v>
      </c>
      <c r="E412" s="15">
        <v>1292</v>
      </c>
      <c r="F412" s="15">
        <v>670</v>
      </c>
      <c r="G412" s="66">
        <v>1962</v>
      </c>
      <c r="H412" s="17">
        <v>65</v>
      </c>
      <c r="I412" s="13">
        <v>10</v>
      </c>
      <c r="J412" s="13">
        <v>2</v>
      </c>
      <c r="K412" s="49">
        <v>14</v>
      </c>
      <c r="M412">
        <v>411</v>
      </c>
    </row>
    <row r="413" spans="1:13" ht="12.75">
      <c r="A413" s="13">
        <v>5</v>
      </c>
      <c r="B413" s="13">
        <v>20</v>
      </c>
      <c r="C413" s="14" t="s">
        <v>41</v>
      </c>
      <c r="D413" s="14" t="s">
        <v>42</v>
      </c>
      <c r="E413" s="15">
        <v>1061</v>
      </c>
      <c r="F413" s="15">
        <v>670</v>
      </c>
      <c r="G413" s="66">
        <v>1731</v>
      </c>
      <c r="H413" s="17">
        <v>55</v>
      </c>
      <c r="I413" s="13">
        <v>10</v>
      </c>
      <c r="J413" s="13">
        <v>4</v>
      </c>
      <c r="K413" s="49">
        <v>11</v>
      </c>
      <c r="M413">
        <v>412</v>
      </c>
    </row>
    <row r="414" spans="1:13" ht="12.75">
      <c r="A414" s="13">
        <v>9</v>
      </c>
      <c r="B414" s="13">
        <v>20</v>
      </c>
      <c r="C414" s="14" t="s">
        <v>73</v>
      </c>
      <c r="D414" s="14" t="s">
        <v>71</v>
      </c>
      <c r="E414" s="15">
        <v>876</v>
      </c>
      <c r="F414" s="15">
        <v>670</v>
      </c>
      <c r="G414" s="66">
        <v>1546</v>
      </c>
      <c r="H414" s="17">
        <v>0</v>
      </c>
      <c r="I414" s="13">
        <v>0</v>
      </c>
      <c r="J414" s="13">
        <v>12</v>
      </c>
      <c r="K414" s="49">
        <v>19</v>
      </c>
      <c r="M414">
        <v>413</v>
      </c>
    </row>
    <row r="415" spans="1:13" ht="12.75">
      <c r="A415" s="13">
        <v>15</v>
      </c>
      <c r="B415" s="13">
        <v>20</v>
      </c>
      <c r="C415" s="14" t="s">
        <v>40</v>
      </c>
      <c r="D415" s="14" t="s">
        <v>1</v>
      </c>
      <c r="E415" s="15">
        <v>528</v>
      </c>
      <c r="F415" s="15">
        <v>667</v>
      </c>
      <c r="G415" s="66">
        <f>E415+F415</f>
        <v>1195</v>
      </c>
      <c r="H415" s="17">
        <v>0</v>
      </c>
      <c r="I415" s="13">
        <v>0</v>
      </c>
      <c r="J415" s="13">
        <v>2</v>
      </c>
      <c r="K415" s="49">
        <v>1</v>
      </c>
      <c r="M415">
        <v>414</v>
      </c>
    </row>
    <row r="416" spans="1:13" ht="12.75">
      <c r="A416" s="13">
        <v>22</v>
      </c>
      <c r="B416" s="13">
        <v>20</v>
      </c>
      <c r="C416" s="14" t="s">
        <v>50</v>
      </c>
      <c r="D416" s="14" t="s">
        <v>42</v>
      </c>
      <c r="E416" s="15">
        <v>174</v>
      </c>
      <c r="F416" s="15">
        <v>667</v>
      </c>
      <c r="G416" s="66">
        <v>841</v>
      </c>
      <c r="H416" s="17">
        <v>0</v>
      </c>
      <c r="I416" s="13">
        <v>0</v>
      </c>
      <c r="J416" s="13">
        <v>16</v>
      </c>
      <c r="K416" s="49">
        <v>7</v>
      </c>
      <c r="M416">
        <v>415</v>
      </c>
    </row>
    <row r="417" spans="1:13" ht="12.75">
      <c r="A417" s="13">
        <v>13</v>
      </c>
      <c r="B417" s="13">
        <v>20</v>
      </c>
      <c r="C417" s="14" t="s">
        <v>58</v>
      </c>
      <c r="D417" s="14" t="s">
        <v>35</v>
      </c>
      <c r="E417" s="15">
        <v>700</v>
      </c>
      <c r="F417" s="15">
        <v>664</v>
      </c>
      <c r="G417" s="66">
        <v>1364</v>
      </c>
      <c r="H417" s="17">
        <v>0</v>
      </c>
      <c r="I417" s="13">
        <v>0</v>
      </c>
      <c r="J417" s="13">
        <v>4</v>
      </c>
      <c r="K417" s="49">
        <v>22</v>
      </c>
      <c r="M417">
        <v>416</v>
      </c>
    </row>
    <row r="418" spans="1:13" ht="12.75">
      <c r="A418" s="13">
        <v>20</v>
      </c>
      <c r="B418" s="13">
        <v>20</v>
      </c>
      <c r="C418" s="14" t="s">
        <v>34</v>
      </c>
      <c r="D418" s="14" t="s">
        <v>35</v>
      </c>
      <c r="E418" s="15">
        <v>518</v>
      </c>
      <c r="F418" s="15">
        <v>663</v>
      </c>
      <c r="G418" s="66">
        <v>1181</v>
      </c>
      <c r="H418" s="15">
        <v>0</v>
      </c>
      <c r="I418" s="18">
        <v>0</v>
      </c>
      <c r="J418" s="18">
        <v>10</v>
      </c>
      <c r="K418" s="49">
        <v>23</v>
      </c>
      <c r="M418">
        <v>417</v>
      </c>
    </row>
    <row r="419" spans="1:13" ht="12.75">
      <c r="A419" s="13">
        <v>25</v>
      </c>
      <c r="B419" s="13">
        <v>20</v>
      </c>
      <c r="C419" s="14" t="s">
        <v>47</v>
      </c>
      <c r="D419" s="14" t="s">
        <v>1</v>
      </c>
      <c r="E419" s="15">
        <v>371</v>
      </c>
      <c r="F419" s="15">
        <v>663</v>
      </c>
      <c r="G419" s="66">
        <v>1034</v>
      </c>
      <c r="H419" s="17">
        <v>0</v>
      </c>
      <c r="I419" s="13">
        <v>0</v>
      </c>
      <c r="J419" s="13">
        <v>8</v>
      </c>
      <c r="K419" s="49">
        <v>20</v>
      </c>
      <c r="M419">
        <v>418</v>
      </c>
    </row>
    <row r="420" spans="1:13" ht="12.75">
      <c r="A420" s="13">
        <v>12</v>
      </c>
      <c r="B420" s="13">
        <v>20</v>
      </c>
      <c r="C420" s="14" t="s">
        <v>41</v>
      </c>
      <c r="D420" s="14" t="s">
        <v>42</v>
      </c>
      <c r="E420" s="15">
        <v>870</v>
      </c>
      <c r="F420" s="15">
        <v>662</v>
      </c>
      <c r="G420" s="66">
        <v>1532</v>
      </c>
      <c r="H420" s="17">
        <v>0</v>
      </c>
      <c r="I420" s="13">
        <v>0</v>
      </c>
      <c r="J420" s="13">
        <v>0</v>
      </c>
      <c r="K420" s="49">
        <v>26</v>
      </c>
      <c r="M420">
        <v>419</v>
      </c>
    </row>
    <row r="421" spans="1:13" ht="12.75">
      <c r="A421" s="13">
        <v>9</v>
      </c>
      <c r="B421" s="13">
        <v>20</v>
      </c>
      <c r="C421" s="14" t="s">
        <v>59</v>
      </c>
      <c r="D421" s="14" t="s">
        <v>1</v>
      </c>
      <c r="E421" s="15">
        <v>1097</v>
      </c>
      <c r="F421" s="15">
        <v>661</v>
      </c>
      <c r="G421" s="66">
        <v>1758</v>
      </c>
      <c r="H421" s="17">
        <v>0</v>
      </c>
      <c r="I421" s="13">
        <v>0</v>
      </c>
      <c r="J421" s="13">
        <v>12</v>
      </c>
      <c r="K421" s="49">
        <v>15</v>
      </c>
      <c r="M421">
        <v>420</v>
      </c>
    </row>
    <row r="422" spans="1:13" ht="12.75">
      <c r="A422" s="13">
        <v>13</v>
      </c>
      <c r="B422" s="13">
        <v>20</v>
      </c>
      <c r="C422" s="14" t="s">
        <v>51</v>
      </c>
      <c r="D422" s="14" t="s">
        <v>1</v>
      </c>
      <c r="E422" s="15">
        <v>684</v>
      </c>
      <c r="F422" s="15">
        <v>660</v>
      </c>
      <c r="G422" s="66">
        <v>1344</v>
      </c>
      <c r="H422" s="17">
        <v>0</v>
      </c>
      <c r="I422" s="13">
        <v>0</v>
      </c>
      <c r="J422" s="13">
        <v>2</v>
      </c>
      <c r="K422" s="49">
        <v>14</v>
      </c>
      <c r="M422">
        <v>421</v>
      </c>
    </row>
    <row r="423" spans="1:13" ht="12.75">
      <c r="A423" s="13">
        <v>8</v>
      </c>
      <c r="B423" s="13">
        <v>20</v>
      </c>
      <c r="C423" s="14" t="s">
        <v>53</v>
      </c>
      <c r="D423" s="14" t="s">
        <v>1</v>
      </c>
      <c r="E423" s="15">
        <v>976</v>
      </c>
      <c r="F423" s="15">
        <v>658</v>
      </c>
      <c r="G423" s="66">
        <v>1634</v>
      </c>
      <c r="H423" s="17">
        <v>45</v>
      </c>
      <c r="I423" s="13">
        <v>0</v>
      </c>
      <c r="J423" s="13">
        <v>0</v>
      </c>
      <c r="K423" s="49">
        <v>21</v>
      </c>
      <c r="M423">
        <v>422</v>
      </c>
    </row>
    <row r="424" spans="1:13" ht="12.75">
      <c r="A424" s="13">
        <v>16</v>
      </c>
      <c r="B424" s="13">
        <v>20</v>
      </c>
      <c r="C424" s="14" t="s">
        <v>56</v>
      </c>
      <c r="D424" s="14" t="s">
        <v>42</v>
      </c>
      <c r="E424" s="15">
        <v>650</v>
      </c>
      <c r="F424" s="15">
        <v>657</v>
      </c>
      <c r="G424" s="52">
        <f>SUM(E424:F424)</f>
        <v>1307</v>
      </c>
      <c r="H424" s="15">
        <v>0</v>
      </c>
      <c r="I424" s="18">
        <v>0</v>
      </c>
      <c r="J424" s="18">
        <v>4</v>
      </c>
      <c r="K424" s="49">
        <v>28</v>
      </c>
      <c r="M424">
        <v>423</v>
      </c>
    </row>
    <row r="425" spans="1:13" ht="12.75">
      <c r="A425" s="13">
        <v>3</v>
      </c>
      <c r="B425" s="13">
        <v>20</v>
      </c>
      <c r="C425" s="14" t="s">
        <v>0</v>
      </c>
      <c r="D425" s="14" t="s">
        <v>1</v>
      </c>
      <c r="E425" s="15">
        <v>1338</v>
      </c>
      <c r="F425" s="15">
        <v>655</v>
      </c>
      <c r="G425" s="66">
        <v>1993</v>
      </c>
      <c r="H425" s="17">
        <v>70</v>
      </c>
      <c r="I425" s="13">
        <v>11</v>
      </c>
      <c r="J425" s="13">
        <v>2</v>
      </c>
      <c r="K425" s="49">
        <v>26</v>
      </c>
      <c r="M425">
        <v>424</v>
      </c>
    </row>
    <row r="426" spans="1:13" ht="12.75">
      <c r="A426" s="13">
        <v>8</v>
      </c>
      <c r="B426" s="13">
        <v>20</v>
      </c>
      <c r="C426" s="14" t="s">
        <v>30</v>
      </c>
      <c r="D426" s="14" t="s">
        <v>31</v>
      </c>
      <c r="E426" s="15">
        <v>843</v>
      </c>
      <c r="F426" s="15">
        <v>655</v>
      </c>
      <c r="G426" s="66">
        <f>E426+F426</f>
        <v>1498</v>
      </c>
      <c r="H426" s="17">
        <v>0</v>
      </c>
      <c r="I426" s="13">
        <v>0</v>
      </c>
      <c r="J426" s="13">
        <v>4</v>
      </c>
      <c r="K426" s="49">
        <v>1</v>
      </c>
      <c r="M426">
        <v>425</v>
      </c>
    </row>
    <row r="427" spans="1:13" ht="12.75">
      <c r="A427" s="13">
        <v>7</v>
      </c>
      <c r="B427" s="13">
        <v>20</v>
      </c>
      <c r="C427" s="14" t="s">
        <v>52</v>
      </c>
      <c r="D427" s="14" t="s">
        <v>35</v>
      </c>
      <c r="E427" s="15">
        <v>1048</v>
      </c>
      <c r="F427" s="15">
        <v>654</v>
      </c>
      <c r="G427" s="52">
        <f>SUM(E427:F427)</f>
        <v>1702</v>
      </c>
      <c r="H427" s="17">
        <v>44</v>
      </c>
      <c r="I427" s="13">
        <v>0</v>
      </c>
      <c r="J427" s="13">
        <v>2</v>
      </c>
      <c r="K427" s="49">
        <v>29</v>
      </c>
      <c r="M427">
        <v>426</v>
      </c>
    </row>
    <row r="428" spans="1:13" ht="12.75">
      <c r="A428" s="13">
        <v>10</v>
      </c>
      <c r="B428" s="13">
        <v>20</v>
      </c>
      <c r="C428" s="14" t="s">
        <v>52</v>
      </c>
      <c r="D428" s="14" t="s">
        <v>35</v>
      </c>
      <c r="E428" s="15">
        <v>914</v>
      </c>
      <c r="F428" s="15">
        <v>654</v>
      </c>
      <c r="G428" s="66">
        <v>1568</v>
      </c>
      <c r="H428" s="17">
        <v>0</v>
      </c>
      <c r="I428" s="13">
        <v>0</v>
      </c>
      <c r="J428" s="13">
        <v>10</v>
      </c>
      <c r="K428" s="49">
        <v>22</v>
      </c>
      <c r="M428">
        <v>427</v>
      </c>
    </row>
    <row r="429" spans="1:13" ht="12.75">
      <c r="A429" s="13">
        <v>21</v>
      </c>
      <c r="B429" s="13">
        <v>20</v>
      </c>
      <c r="C429" s="14" t="s">
        <v>62</v>
      </c>
      <c r="D429" s="14" t="s">
        <v>61</v>
      </c>
      <c r="E429" s="15">
        <v>279</v>
      </c>
      <c r="F429" s="15">
        <v>654</v>
      </c>
      <c r="G429" s="66">
        <v>933</v>
      </c>
      <c r="H429" s="17">
        <v>0</v>
      </c>
      <c r="I429" s="13">
        <v>0</v>
      </c>
      <c r="J429" s="13">
        <v>4</v>
      </c>
      <c r="K429" s="49">
        <v>9</v>
      </c>
      <c r="M429">
        <v>428</v>
      </c>
    </row>
    <row r="430" spans="1:13" ht="12.75">
      <c r="A430" s="13">
        <v>15</v>
      </c>
      <c r="B430" s="13">
        <v>20</v>
      </c>
      <c r="C430" s="14" t="s">
        <v>58</v>
      </c>
      <c r="D430" s="14" t="s">
        <v>35</v>
      </c>
      <c r="E430" s="15">
        <v>864</v>
      </c>
      <c r="F430" s="15">
        <v>650</v>
      </c>
      <c r="G430" s="66">
        <v>1514</v>
      </c>
      <c r="H430" s="17">
        <v>0</v>
      </c>
      <c r="I430" s="13">
        <v>0</v>
      </c>
      <c r="J430" s="13">
        <v>2</v>
      </c>
      <c r="K430" s="49">
        <v>20</v>
      </c>
      <c r="M430">
        <v>429</v>
      </c>
    </row>
    <row r="431" spans="1:13" ht="12.75">
      <c r="A431" s="13">
        <v>17</v>
      </c>
      <c r="B431" s="13">
        <v>20</v>
      </c>
      <c r="C431" s="14" t="s">
        <v>43</v>
      </c>
      <c r="D431" s="14" t="s">
        <v>1</v>
      </c>
      <c r="E431" s="15">
        <v>580</v>
      </c>
      <c r="F431" s="15">
        <v>650</v>
      </c>
      <c r="G431" s="66">
        <v>1230</v>
      </c>
      <c r="H431" s="17">
        <v>0</v>
      </c>
      <c r="I431" s="13">
        <v>0</v>
      </c>
      <c r="J431" s="13">
        <v>4</v>
      </c>
      <c r="K431" s="49">
        <v>2</v>
      </c>
      <c r="M431">
        <v>430</v>
      </c>
    </row>
    <row r="432" spans="1:13" ht="12.75">
      <c r="A432" s="13">
        <v>9</v>
      </c>
      <c r="B432" s="13">
        <v>20</v>
      </c>
      <c r="C432" s="14" t="s">
        <v>57</v>
      </c>
      <c r="D432" s="14" t="s">
        <v>1</v>
      </c>
      <c r="E432" s="15">
        <v>843</v>
      </c>
      <c r="F432" s="15">
        <v>649</v>
      </c>
      <c r="G432" s="66">
        <v>1492</v>
      </c>
      <c r="H432" s="17">
        <v>0</v>
      </c>
      <c r="I432" s="13">
        <v>0</v>
      </c>
      <c r="J432" s="13">
        <v>2</v>
      </c>
      <c r="K432" s="49">
        <v>3</v>
      </c>
      <c r="M432">
        <v>431</v>
      </c>
    </row>
    <row r="433" spans="1:13" ht="12.75">
      <c r="A433" s="13">
        <v>1</v>
      </c>
      <c r="B433" s="13">
        <v>20</v>
      </c>
      <c r="C433" s="14" t="s">
        <v>30</v>
      </c>
      <c r="D433" s="14" t="s">
        <v>31</v>
      </c>
      <c r="E433" s="15">
        <v>1576</v>
      </c>
      <c r="F433" s="15">
        <v>648</v>
      </c>
      <c r="G433" s="66">
        <v>2224</v>
      </c>
      <c r="H433" s="17">
        <v>80</v>
      </c>
      <c r="I433" s="13">
        <v>13</v>
      </c>
      <c r="J433" s="13">
        <v>2</v>
      </c>
      <c r="K433" s="49">
        <v>6</v>
      </c>
      <c r="M433">
        <v>432</v>
      </c>
    </row>
    <row r="434" spans="1:13" ht="12.75">
      <c r="A434" s="13">
        <v>14</v>
      </c>
      <c r="B434" s="13">
        <v>20</v>
      </c>
      <c r="C434" s="14" t="s">
        <v>90</v>
      </c>
      <c r="D434" s="14" t="s">
        <v>91</v>
      </c>
      <c r="E434" s="15">
        <v>622</v>
      </c>
      <c r="F434" s="15">
        <v>646</v>
      </c>
      <c r="G434" s="66">
        <v>1268</v>
      </c>
      <c r="H434" s="17">
        <v>0</v>
      </c>
      <c r="I434" s="13">
        <v>0</v>
      </c>
      <c r="J434" s="13">
        <v>2</v>
      </c>
      <c r="K434" s="49">
        <v>18</v>
      </c>
      <c r="M434">
        <v>433</v>
      </c>
    </row>
    <row r="435" spans="1:13" ht="12.75">
      <c r="A435" s="13">
        <v>3</v>
      </c>
      <c r="B435" s="13">
        <v>20</v>
      </c>
      <c r="C435" s="14" t="s">
        <v>51</v>
      </c>
      <c r="D435" s="14" t="s">
        <v>1</v>
      </c>
      <c r="E435" s="15">
        <v>1375</v>
      </c>
      <c r="F435" s="15">
        <v>644</v>
      </c>
      <c r="G435" s="66">
        <v>2019</v>
      </c>
      <c r="H435" s="17">
        <v>70</v>
      </c>
      <c r="I435" s="13">
        <v>16</v>
      </c>
      <c r="J435" s="13">
        <v>0</v>
      </c>
      <c r="K435" s="49">
        <v>11</v>
      </c>
      <c r="M435">
        <v>434</v>
      </c>
    </row>
    <row r="436" spans="1:13" ht="12.75">
      <c r="A436" s="13">
        <v>12</v>
      </c>
      <c r="B436" s="13">
        <v>20</v>
      </c>
      <c r="C436" s="14" t="s">
        <v>41</v>
      </c>
      <c r="D436" s="14" t="s">
        <v>42</v>
      </c>
      <c r="E436" s="15">
        <v>735</v>
      </c>
      <c r="F436" s="15">
        <v>643</v>
      </c>
      <c r="G436" s="66">
        <v>1378</v>
      </c>
      <c r="H436" s="17">
        <v>0</v>
      </c>
      <c r="I436" s="18">
        <v>0</v>
      </c>
      <c r="J436" s="18">
        <v>6</v>
      </c>
      <c r="K436" s="49">
        <v>4</v>
      </c>
      <c r="M436">
        <v>435</v>
      </c>
    </row>
    <row r="437" spans="1:13" ht="12.75">
      <c r="A437" s="13">
        <v>21</v>
      </c>
      <c r="B437" s="13">
        <v>20</v>
      </c>
      <c r="C437" s="14" t="s">
        <v>30</v>
      </c>
      <c r="D437" s="14" t="s">
        <v>31</v>
      </c>
      <c r="E437" s="15">
        <v>407</v>
      </c>
      <c r="F437" s="15">
        <v>642</v>
      </c>
      <c r="G437" s="52">
        <f>SUM(E437:F437)</f>
        <v>1049</v>
      </c>
      <c r="H437" s="17">
        <v>0</v>
      </c>
      <c r="I437" s="13">
        <v>0</v>
      </c>
      <c r="J437" s="13">
        <v>4</v>
      </c>
      <c r="K437" s="49">
        <v>28</v>
      </c>
      <c r="M437">
        <v>436</v>
      </c>
    </row>
    <row r="438" spans="1:13" ht="12.75">
      <c r="A438" s="13">
        <v>19</v>
      </c>
      <c r="B438" s="13">
        <v>20</v>
      </c>
      <c r="C438" s="14" t="s">
        <v>70</v>
      </c>
      <c r="D438" s="14" t="s">
        <v>71</v>
      </c>
      <c r="E438" s="15">
        <v>550</v>
      </c>
      <c r="F438" s="15">
        <v>641</v>
      </c>
      <c r="G438" s="66">
        <v>1191</v>
      </c>
      <c r="H438" s="15">
        <v>0</v>
      </c>
      <c r="I438" s="18">
        <v>0</v>
      </c>
      <c r="J438" s="18">
        <v>0</v>
      </c>
      <c r="K438" s="49">
        <v>23</v>
      </c>
      <c r="M438">
        <v>437</v>
      </c>
    </row>
    <row r="439" spans="1:13" ht="12.75">
      <c r="A439" s="13">
        <v>20</v>
      </c>
      <c r="B439" s="13">
        <v>20</v>
      </c>
      <c r="C439" s="14" t="s">
        <v>76</v>
      </c>
      <c r="D439" s="14" t="s">
        <v>71</v>
      </c>
      <c r="E439" s="15">
        <v>507</v>
      </c>
      <c r="F439" s="15">
        <v>640</v>
      </c>
      <c r="G439" s="66">
        <v>1147</v>
      </c>
      <c r="H439" s="17">
        <v>0</v>
      </c>
      <c r="I439" s="13">
        <v>0</v>
      </c>
      <c r="J439" s="13">
        <v>6</v>
      </c>
      <c r="K439" s="49">
        <v>21</v>
      </c>
      <c r="M439">
        <v>438</v>
      </c>
    </row>
    <row r="440" spans="1:13" ht="12.75">
      <c r="A440" s="13">
        <v>23</v>
      </c>
      <c r="B440" s="13">
        <v>20</v>
      </c>
      <c r="C440" s="14" t="s">
        <v>51</v>
      </c>
      <c r="D440" s="14" t="s">
        <v>1</v>
      </c>
      <c r="E440" s="15">
        <v>443</v>
      </c>
      <c r="F440" s="15">
        <v>640</v>
      </c>
      <c r="G440" s="66">
        <v>1083</v>
      </c>
      <c r="H440" s="15">
        <v>0</v>
      </c>
      <c r="I440" s="18">
        <v>0</v>
      </c>
      <c r="J440" s="18">
        <v>4</v>
      </c>
      <c r="K440" s="49">
        <v>23</v>
      </c>
      <c r="M440">
        <v>439</v>
      </c>
    </row>
    <row r="441" spans="1:13" ht="12.75">
      <c r="A441" s="13">
        <v>22</v>
      </c>
      <c r="B441" s="13">
        <v>20</v>
      </c>
      <c r="C441" s="14" t="s">
        <v>38</v>
      </c>
      <c r="D441" s="14" t="s">
        <v>1</v>
      </c>
      <c r="E441" s="15">
        <v>435</v>
      </c>
      <c r="F441" s="15">
        <v>640</v>
      </c>
      <c r="G441" s="66">
        <v>1075</v>
      </c>
      <c r="H441" s="17">
        <v>0</v>
      </c>
      <c r="I441" s="13">
        <v>0</v>
      </c>
      <c r="J441" s="13">
        <v>8</v>
      </c>
      <c r="K441" s="49">
        <v>12</v>
      </c>
      <c r="M441">
        <v>440</v>
      </c>
    </row>
    <row r="442" spans="1:13" ht="12.75">
      <c r="A442" s="13">
        <v>9</v>
      </c>
      <c r="B442" s="13">
        <v>20</v>
      </c>
      <c r="C442" s="14" t="s">
        <v>47</v>
      </c>
      <c r="D442" s="14" t="s">
        <v>1</v>
      </c>
      <c r="E442" s="15">
        <v>849</v>
      </c>
      <c r="F442" s="15">
        <v>638</v>
      </c>
      <c r="G442" s="66">
        <f>E442+F442</f>
        <v>1487</v>
      </c>
      <c r="H442" s="17">
        <v>0</v>
      </c>
      <c r="I442" s="13">
        <v>0</v>
      </c>
      <c r="J442" s="13">
        <v>0</v>
      </c>
      <c r="K442" s="49">
        <v>1</v>
      </c>
      <c r="M442">
        <v>441</v>
      </c>
    </row>
    <row r="443" spans="1:13" ht="12.75">
      <c r="A443" s="13">
        <v>17</v>
      </c>
      <c r="B443" s="13">
        <v>20</v>
      </c>
      <c r="C443" s="14" t="s">
        <v>36</v>
      </c>
      <c r="D443" s="14" t="s">
        <v>1</v>
      </c>
      <c r="E443" s="15">
        <v>840</v>
      </c>
      <c r="F443" s="15">
        <v>638</v>
      </c>
      <c r="G443" s="66">
        <v>1478</v>
      </c>
      <c r="H443" s="17">
        <v>0</v>
      </c>
      <c r="I443" s="13">
        <v>0</v>
      </c>
      <c r="J443" s="13">
        <v>4</v>
      </c>
      <c r="K443" s="49">
        <v>20</v>
      </c>
      <c r="M443">
        <v>442</v>
      </c>
    </row>
    <row r="444" spans="1:13" ht="12.75">
      <c r="A444" s="13">
        <v>19</v>
      </c>
      <c r="B444" s="13">
        <v>20</v>
      </c>
      <c r="C444" s="14" t="s">
        <v>39</v>
      </c>
      <c r="D444" s="14" t="s">
        <v>1</v>
      </c>
      <c r="E444" s="15">
        <v>524</v>
      </c>
      <c r="F444" s="15">
        <v>638</v>
      </c>
      <c r="G444" s="66">
        <v>1162</v>
      </c>
      <c r="H444" s="17">
        <v>0</v>
      </c>
      <c r="I444" s="13">
        <v>0</v>
      </c>
      <c r="J444" s="13">
        <v>14</v>
      </c>
      <c r="K444" s="49">
        <v>25</v>
      </c>
      <c r="M444">
        <v>443</v>
      </c>
    </row>
    <row r="445" spans="1:13" ht="12.75">
      <c r="A445" s="13">
        <v>20</v>
      </c>
      <c r="B445" s="13">
        <v>20</v>
      </c>
      <c r="C445" s="14" t="s">
        <v>51</v>
      </c>
      <c r="D445" s="14" t="s">
        <v>1</v>
      </c>
      <c r="E445" s="15">
        <v>261</v>
      </c>
      <c r="F445" s="15">
        <v>631</v>
      </c>
      <c r="G445" s="66">
        <v>892</v>
      </c>
      <c r="H445" s="17">
        <v>0</v>
      </c>
      <c r="I445" s="13">
        <v>0</v>
      </c>
      <c r="J445" s="13">
        <v>16</v>
      </c>
      <c r="K445" s="49">
        <v>13</v>
      </c>
      <c r="M445">
        <v>444</v>
      </c>
    </row>
    <row r="446" spans="1:13" ht="12.75">
      <c r="A446" s="13">
        <v>11</v>
      </c>
      <c r="B446" s="13">
        <v>20</v>
      </c>
      <c r="C446" s="14" t="s">
        <v>56</v>
      </c>
      <c r="D446" s="14" t="s">
        <v>42</v>
      </c>
      <c r="E446" s="15">
        <v>719</v>
      </c>
      <c r="F446" s="15">
        <v>629</v>
      </c>
      <c r="G446" s="66">
        <v>1348</v>
      </c>
      <c r="H446" s="17">
        <v>0</v>
      </c>
      <c r="I446" s="13">
        <v>0</v>
      </c>
      <c r="J446" s="13">
        <v>8</v>
      </c>
      <c r="K446" s="49">
        <v>17</v>
      </c>
      <c r="M446">
        <v>445</v>
      </c>
    </row>
    <row r="447" spans="1:13" ht="12.75">
      <c r="A447" s="13">
        <v>8</v>
      </c>
      <c r="B447" s="13">
        <v>20</v>
      </c>
      <c r="C447" s="14" t="s">
        <v>44</v>
      </c>
      <c r="D447" s="14" t="s">
        <v>1</v>
      </c>
      <c r="E447" s="15">
        <v>847</v>
      </c>
      <c r="F447" s="15">
        <v>627</v>
      </c>
      <c r="G447" s="66">
        <v>1474</v>
      </c>
      <c r="H447" s="17">
        <v>0</v>
      </c>
      <c r="I447" s="13">
        <v>0</v>
      </c>
      <c r="J447" s="13">
        <v>4</v>
      </c>
      <c r="K447" s="49">
        <v>18</v>
      </c>
      <c r="M447">
        <v>446</v>
      </c>
    </row>
    <row r="448" spans="1:13" ht="12.75">
      <c r="A448" s="13">
        <v>13</v>
      </c>
      <c r="B448" s="13">
        <v>20</v>
      </c>
      <c r="C448" s="14" t="s">
        <v>77</v>
      </c>
      <c r="D448" s="14" t="s">
        <v>71</v>
      </c>
      <c r="E448" s="15">
        <v>821</v>
      </c>
      <c r="F448" s="15">
        <v>626</v>
      </c>
      <c r="G448" s="66">
        <v>1447</v>
      </c>
      <c r="H448" s="17">
        <v>0</v>
      </c>
      <c r="I448" s="13">
        <v>0</v>
      </c>
      <c r="J448" s="13">
        <v>6</v>
      </c>
      <c r="K448" s="49">
        <v>23</v>
      </c>
      <c r="M448">
        <v>447</v>
      </c>
    </row>
    <row r="449" spans="1:13" ht="12.75">
      <c r="A449" s="13">
        <v>9</v>
      </c>
      <c r="B449" s="13">
        <v>20</v>
      </c>
      <c r="C449" s="14" t="s">
        <v>39</v>
      </c>
      <c r="D449" s="14" t="s">
        <v>1</v>
      </c>
      <c r="E449" s="15">
        <v>820</v>
      </c>
      <c r="F449" s="15">
        <v>626</v>
      </c>
      <c r="G449" s="66">
        <v>1446</v>
      </c>
      <c r="H449" s="17">
        <v>0</v>
      </c>
      <c r="I449" s="13">
        <v>0</v>
      </c>
      <c r="J449" s="13">
        <v>10</v>
      </c>
      <c r="K449" s="49">
        <v>18</v>
      </c>
      <c r="M449">
        <v>448</v>
      </c>
    </row>
    <row r="450" spans="1:13" ht="12.75">
      <c r="A450" s="13">
        <v>14</v>
      </c>
      <c r="B450" s="13">
        <v>20</v>
      </c>
      <c r="C450" s="14" t="s">
        <v>36</v>
      </c>
      <c r="D450" s="14" t="s">
        <v>1</v>
      </c>
      <c r="E450" s="15">
        <v>717</v>
      </c>
      <c r="F450" s="15">
        <v>625</v>
      </c>
      <c r="G450" s="52">
        <f>SUM(E450:F450)</f>
        <v>1342</v>
      </c>
      <c r="H450" s="17">
        <v>0</v>
      </c>
      <c r="I450" s="13">
        <v>0</v>
      </c>
      <c r="J450" s="13">
        <v>4</v>
      </c>
      <c r="K450" s="49">
        <v>29</v>
      </c>
      <c r="M450">
        <v>449</v>
      </c>
    </row>
    <row r="451" spans="1:13" ht="12.75">
      <c r="A451" s="13">
        <v>19</v>
      </c>
      <c r="B451" s="13">
        <v>20</v>
      </c>
      <c r="C451" s="14" t="s">
        <v>56</v>
      </c>
      <c r="D451" s="14" t="s">
        <v>42</v>
      </c>
      <c r="E451" s="15">
        <v>658</v>
      </c>
      <c r="F451" s="15">
        <v>624</v>
      </c>
      <c r="G451" s="66">
        <v>1282</v>
      </c>
      <c r="H451" s="17">
        <v>0</v>
      </c>
      <c r="I451" s="13">
        <v>0</v>
      </c>
      <c r="J451" s="13">
        <v>4</v>
      </c>
      <c r="K451" s="49">
        <v>20</v>
      </c>
      <c r="M451">
        <v>450</v>
      </c>
    </row>
    <row r="452" spans="1:13" ht="12.75">
      <c r="A452" s="13">
        <v>6</v>
      </c>
      <c r="B452" s="13">
        <v>20</v>
      </c>
      <c r="C452" s="14" t="s">
        <v>0</v>
      </c>
      <c r="D452" s="14" t="s">
        <v>1</v>
      </c>
      <c r="E452" s="15">
        <v>1294</v>
      </c>
      <c r="F452" s="15">
        <v>623</v>
      </c>
      <c r="G452" s="66">
        <v>1917</v>
      </c>
      <c r="H452" s="17">
        <v>46</v>
      </c>
      <c r="I452" s="13">
        <v>9</v>
      </c>
      <c r="J452" s="13">
        <v>16</v>
      </c>
      <c r="K452" s="49">
        <v>2</v>
      </c>
      <c r="M452">
        <v>451</v>
      </c>
    </row>
    <row r="453" spans="1:13" ht="12.75">
      <c r="A453" s="13">
        <v>5</v>
      </c>
      <c r="B453" s="13">
        <v>20</v>
      </c>
      <c r="C453" s="14" t="s">
        <v>57</v>
      </c>
      <c r="D453" s="14" t="s">
        <v>1</v>
      </c>
      <c r="E453" s="15">
        <v>1065</v>
      </c>
      <c r="F453" s="15">
        <v>623</v>
      </c>
      <c r="G453" s="66">
        <v>1688</v>
      </c>
      <c r="H453" s="17">
        <v>60</v>
      </c>
      <c r="I453" s="13">
        <v>14</v>
      </c>
      <c r="J453" s="13">
        <v>2</v>
      </c>
      <c r="K453" s="49">
        <v>4</v>
      </c>
      <c r="M453">
        <v>452</v>
      </c>
    </row>
    <row r="454" spans="1:13" ht="12.75">
      <c r="A454" s="13">
        <v>14</v>
      </c>
      <c r="B454" s="13">
        <v>20</v>
      </c>
      <c r="C454" s="14" t="s">
        <v>36</v>
      </c>
      <c r="D454" s="14" t="s">
        <v>1</v>
      </c>
      <c r="E454" s="15">
        <v>782</v>
      </c>
      <c r="F454" s="15">
        <v>622</v>
      </c>
      <c r="G454" s="66">
        <v>1404</v>
      </c>
      <c r="H454" s="17">
        <v>0</v>
      </c>
      <c r="I454" s="13">
        <v>0</v>
      </c>
      <c r="J454" s="13">
        <v>12</v>
      </c>
      <c r="K454" s="49">
        <v>16</v>
      </c>
      <c r="M454">
        <v>453</v>
      </c>
    </row>
    <row r="455" spans="1:13" ht="12.75">
      <c r="A455" s="13">
        <v>16</v>
      </c>
      <c r="B455" s="13">
        <v>20</v>
      </c>
      <c r="C455" s="14" t="s">
        <v>59</v>
      </c>
      <c r="D455" s="14" t="s">
        <v>1</v>
      </c>
      <c r="E455" s="15">
        <v>570</v>
      </c>
      <c r="F455" s="15">
        <v>622</v>
      </c>
      <c r="G455" s="66">
        <v>1192</v>
      </c>
      <c r="H455" s="17">
        <v>0</v>
      </c>
      <c r="I455" s="13">
        <v>0</v>
      </c>
      <c r="J455" s="13">
        <v>12</v>
      </c>
      <c r="K455" s="49">
        <v>7</v>
      </c>
      <c r="M455">
        <v>454</v>
      </c>
    </row>
    <row r="456" spans="1:13" ht="12.75">
      <c r="A456" s="13">
        <v>12</v>
      </c>
      <c r="B456" s="13">
        <v>20</v>
      </c>
      <c r="C456" s="14" t="s">
        <v>62</v>
      </c>
      <c r="D456" s="14" t="s">
        <v>61</v>
      </c>
      <c r="E456" s="15">
        <v>918</v>
      </c>
      <c r="F456" s="15">
        <v>620</v>
      </c>
      <c r="G456" s="66">
        <v>1538</v>
      </c>
      <c r="H456" s="17">
        <v>0</v>
      </c>
      <c r="I456" s="13">
        <v>0</v>
      </c>
      <c r="J456" s="13">
        <v>18</v>
      </c>
      <c r="K456" s="49">
        <v>22</v>
      </c>
      <c r="M456">
        <v>455</v>
      </c>
    </row>
    <row r="457" spans="1:13" ht="12.75">
      <c r="A457" s="13">
        <v>14</v>
      </c>
      <c r="B457" s="13">
        <v>20</v>
      </c>
      <c r="C457" s="14" t="s">
        <v>39</v>
      </c>
      <c r="D457" s="14" t="s">
        <v>1</v>
      </c>
      <c r="E457" s="15">
        <v>686</v>
      </c>
      <c r="F457" s="15">
        <v>620</v>
      </c>
      <c r="G457" s="66">
        <v>1306</v>
      </c>
      <c r="H457" s="17">
        <v>0</v>
      </c>
      <c r="I457" s="13">
        <v>0</v>
      </c>
      <c r="J457" s="13">
        <v>6</v>
      </c>
      <c r="K457" s="49">
        <v>14</v>
      </c>
      <c r="M457">
        <v>456</v>
      </c>
    </row>
    <row r="458" spans="1:13" ht="12.75">
      <c r="A458" s="13">
        <v>8</v>
      </c>
      <c r="B458" s="13">
        <v>20</v>
      </c>
      <c r="C458" s="14" t="s">
        <v>76</v>
      </c>
      <c r="D458" s="14" t="s">
        <v>71</v>
      </c>
      <c r="E458" s="15">
        <v>1016</v>
      </c>
      <c r="F458" s="15">
        <v>619</v>
      </c>
      <c r="G458" s="66">
        <v>1635</v>
      </c>
      <c r="H458" s="17">
        <v>0</v>
      </c>
      <c r="I458" s="13">
        <v>0</v>
      </c>
      <c r="J458" s="13">
        <v>2</v>
      </c>
      <c r="K458" s="49">
        <v>24</v>
      </c>
      <c r="M458">
        <v>457</v>
      </c>
    </row>
    <row r="459" spans="1:13" ht="12.75">
      <c r="A459" s="13">
        <v>17</v>
      </c>
      <c r="B459" s="13">
        <v>20</v>
      </c>
      <c r="C459" s="14" t="s">
        <v>53</v>
      </c>
      <c r="D459" s="14" t="s">
        <v>35</v>
      </c>
      <c r="E459" s="15">
        <v>706</v>
      </c>
      <c r="F459" s="15">
        <v>619</v>
      </c>
      <c r="G459" s="66">
        <v>1325</v>
      </c>
      <c r="H459" s="17">
        <v>0</v>
      </c>
      <c r="I459" s="13">
        <v>0</v>
      </c>
      <c r="J459" s="13">
        <v>12</v>
      </c>
      <c r="K459" s="49">
        <v>9</v>
      </c>
      <c r="M459">
        <v>458</v>
      </c>
    </row>
    <row r="460" spans="1:13" ht="12.75">
      <c r="A460" s="13">
        <v>21</v>
      </c>
      <c r="B460" s="13">
        <v>20</v>
      </c>
      <c r="C460" s="14" t="s">
        <v>38</v>
      </c>
      <c r="D460" s="14" t="s">
        <v>1</v>
      </c>
      <c r="E460" s="15">
        <v>479</v>
      </c>
      <c r="F460" s="15">
        <v>619</v>
      </c>
      <c r="G460" s="66">
        <v>1098</v>
      </c>
      <c r="H460" s="17">
        <v>0</v>
      </c>
      <c r="I460" s="13">
        <v>0</v>
      </c>
      <c r="J460" s="13">
        <v>4</v>
      </c>
      <c r="K460" s="49">
        <v>11</v>
      </c>
      <c r="M460">
        <v>459</v>
      </c>
    </row>
    <row r="461" spans="1:13" ht="12.75">
      <c r="A461" s="13">
        <v>14</v>
      </c>
      <c r="B461" s="13">
        <v>20</v>
      </c>
      <c r="C461" s="14" t="s">
        <v>0</v>
      </c>
      <c r="D461" s="14" t="s">
        <v>1</v>
      </c>
      <c r="E461" s="15">
        <v>715</v>
      </c>
      <c r="F461" s="15">
        <v>617</v>
      </c>
      <c r="G461" s="66">
        <v>1332</v>
      </c>
      <c r="H461" s="17">
        <v>0</v>
      </c>
      <c r="I461" s="13">
        <v>0</v>
      </c>
      <c r="J461" s="13">
        <v>6</v>
      </c>
      <c r="K461" s="49">
        <v>22</v>
      </c>
      <c r="M461">
        <v>460</v>
      </c>
    </row>
    <row r="462" spans="1:13" ht="12.75">
      <c r="A462" s="13">
        <v>16</v>
      </c>
      <c r="B462" s="13">
        <v>20</v>
      </c>
      <c r="C462" s="14" t="s">
        <v>34</v>
      </c>
      <c r="D462" s="14" t="s">
        <v>35</v>
      </c>
      <c r="E462" s="15">
        <v>668</v>
      </c>
      <c r="F462" s="15">
        <v>617</v>
      </c>
      <c r="G462" s="66">
        <v>1285</v>
      </c>
      <c r="H462" s="17">
        <v>0</v>
      </c>
      <c r="I462" s="13">
        <v>0</v>
      </c>
      <c r="J462" s="13">
        <v>6</v>
      </c>
      <c r="K462" s="49">
        <v>14</v>
      </c>
      <c r="M462">
        <v>461</v>
      </c>
    </row>
    <row r="463" spans="1:13" ht="12.75">
      <c r="A463" s="13">
        <v>7</v>
      </c>
      <c r="B463" s="13">
        <v>20</v>
      </c>
      <c r="C463" s="14" t="s">
        <v>43</v>
      </c>
      <c r="D463" s="14" t="s">
        <v>1</v>
      </c>
      <c r="E463" s="15">
        <v>1053</v>
      </c>
      <c r="F463" s="15">
        <v>616</v>
      </c>
      <c r="G463" s="66">
        <v>1669</v>
      </c>
      <c r="H463" s="17">
        <v>0</v>
      </c>
      <c r="I463" s="13">
        <v>10</v>
      </c>
      <c r="J463" s="13">
        <v>2</v>
      </c>
      <c r="K463" s="49">
        <v>4</v>
      </c>
      <c r="M463">
        <v>462</v>
      </c>
    </row>
    <row r="464" spans="1:13" ht="12.75">
      <c r="A464" s="20">
        <v>16</v>
      </c>
      <c r="B464" s="20">
        <v>20</v>
      </c>
      <c r="C464" s="21" t="s">
        <v>41</v>
      </c>
      <c r="D464" s="21" t="s">
        <v>42</v>
      </c>
      <c r="E464" s="22">
        <v>579</v>
      </c>
      <c r="F464" s="22">
        <v>616</v>
      </c>
      <c r="G464" s="71">
        <v>1195</v>
      </c>
      <c r="H464" s="20">
        <v>0</v>
      </c>
      <c r="I464" s="20">
        <v>0</v>
      </c>
      <c r="J464" s="20">
        <v>4</v>
      </c>
      <c r="K464" s="55">
        <v>5</v>
      </c>
      <c r="M464">
        <v>463</v>
      </c>
    </row>
    <row r="465" spans="1:13" ht="12.75">
      <c r="A465" s="13">
        <v>9</v>
      </c>
      <c r="B465" s="13">
        <v>20</v>
      </c>
      <c r="C465" s="14" t="s">
        <v>39</v>
      </c>
      <c r="D465" s="14" t="s">
        <v>1</v>
      </c>
      <c r="E465" s="15">
        <v>912</v>
      </c>
      <c r="F465" s="15">
        <v>615</v>
      </c>
      <c r="G465" s="66">
        <v>1527</v>
      </c>
      <c r="H465" s="17">
        <v>0</v>
      </c>
      <c r="I465" s="13">
        <v>0</v>
      </c>
      <c r="J465" s="13">
        <v>6</v>
      </c>
      <c r="K465" s="49">
        <v>21</v>
      </c>
      <c r="M465">
        <v>464</v>
      </c>
    </row>
    <row r="466" spans="1:13" ht="12.75">
      <c r="A466" s="13">
        <v>11</v>
      </c>
      <c r="B466" s="13">
        <v>20</v>
      </c>
      <c r="C466" s="14" t="s">
        <v>30</v>
      </c>
      <c r="D466" s="14" t="s">
        <v>31</v>
      </c>
      <c r="E466" s="15">
        <v>1025</v>
      </c>
      <c r="F466" s="15">
        <v>614</v>
      </c>
      <c r="G466" s="66">
        <v>1639</v>
      </c>
      <c r="H466" s="17">
        <v>0</v>
      </c>
      <c r="I466" s="13">
        <v>0</v>
      </c>
      <c r="J466" s="13">
        <v>2</v>
      </c>
      <c r="K466" s="49">
        <v>27</v>
      </c>
      <c r="M466">
        <v>465</v>
      </c>
    </row>
    <row r="467" spans="1:13" ht="12.75">
      <c r="A467" s="13">
        <v>13</v>
      </c>
      <c r="B467" s="13">
        <v>20</v>
      </c>
      <c r="C467" s="14" t="s">
        <v>40</v>
      </c>
      <c r="D467" s="14" t="s">
        <v>1</v>
      </c>
      <c r="E467" s="15">
        <v>734</v>
      </c>
      <c r="F467" s="15">
        <v>614</v>
      </c>
      <c r="G467" s="66">
        <v>1348</v>
      </c>
      <c r="H467" s="17">
        <v>0</v>
      </c>
      <c r="I467" s="13">
        <v>0</v>
      </c>
      <c r="J467" s="13">
        <v>6</v>
      </c>
      <c r="K467" s="49">
        <v>9</v>
      </c>
      <c r="M467">
        <v>466</v>
      </c>
    </row>
    <row r="468" spans="1:13" ht="12.75">
      <c r="A468" s="20">
        <v>14</v>
      </c>
      <c r="B468" s="20">
        <v>20</v>
      </c>
      <c r="C468" s="21" t="s">
        <v>37</v>
      </c>
      <c r="D468" s="21" t="s">
        <v>31</v>
      </c>
      <c r="E468" s="22">
        <v>661</v>
      </c>
      <c r="F468" s="22">
        <v>614</v>
      </c>
      <c r="G468" s="71">
        <v>1275</v>
      </c>
      <c r="H468" s="20">
        <v>0</v>
      </c>
      <c r="I468" s="20">
        <v>0</v>
      </c>
      <c r="J468" s="20">
        <v>10</v>
      </c>
      <c r="K468" s="55">
        <v>5</v>
      </c>
      <c r="M468">
        <v>467</v>
      </c>
    </row>
    <row r="469" spans="1:13" ht="12.75">
      <c r="A469" s="13">
        <v>11</v>
      </c>
      <c r="B469" s="13">
        <v>20</v>
      </c>
      <c r="C469" s="14" t="s">
        <v>38</v>
      </c>
      <c r="D469" s="14" t="s">
        <v>1</v>
      </c>
      <c r="E469" s="15">
        <v>890</v>
      </c>
      <c r="F469" s="15">
        <v>613</v>
      </c>
      <c r="G469" s="66">
        <v>1503</v>
      </c>
      <c r="H469" s="17">
        <v>0</v>
      </c>
      <c r="I469" s="13">
        <v>0</v>
      </c>
      <c r="J469" s="13">
        <v>6</v>
      </c>
      <c r="K469" s="49">
        <v>23</v>
      </c>
      <c r="M469">
        <v>468</v>
      </c>
    </row>
    <row r="470" spans="1:13" ht="12.75">
      <c r="A470" s="13">
        <v>10</v>
      </c>
      <c r="B470" s="13">
        <v>20</v>
      </c>
      <c r="C470" s="14" t="s">
        <v>40</v>
      </c>
      <c r="D470" s="14" t="s">
        <v>1</v>
      </c>
      <c r="E470" s="15">
        <v>977</v>
      </c>
      <c r="F470" s="15">
        <v>611</v>
      </c>
      <c r="G470" s="66">
        <v>1588</v>
      </c>
      <c r="H470" s="17">
        <v>0</v>
      </c>
      <c r="I470" s="18">
        <v>0</v>
      </c>
      <c r="J470" s="18">
        <v>0</v>
      </c>
      <c r="K470" s="49">
        <v>26</v>
      </c>
      <c r="M470">
        <v>469</v>
      </c>
    </row>
    <row r="471" spans="1:13" ht="12.75">
      <c r="A471" s="13">
        <v>18</v>
      </c>
      <c r="B471" s="13">
        <v>20</v>
      </c>
      <c r="C471" s="14" t="s">
        <v>41</v>
      </c>
      <c r="D471" s="14" t="s">
        <v>42</v>
      </c>
      <c r="E471" s="15">
        <v>304</v>
      </c>
      <c r="F471" s="15">
        <v>610</v>
      </c>
      <c r="G471" s="66">
        <v>914</v>
      </c>
      <c r="H471" s="17">
        <v>0</v>
      </c>
      <c r="I471" s="13">
        <v>0</v>
      </c>
      <c r="J471" s="13">
        <v>6</v>
      </c>
      <c r="K471" s="49">
        <v>13</v>
      </c>
      <c r="M471">
        <v>470</v>
      </c>
    </row>
    <row r="472" spans="1:13" ht="12.75">
      <c r="A472" s="13">
        <v>7</v>
      </c>
      <c r="B472" s="13">
        <v>20</v>
      </c>
      <c r="C472" s="14" t="s">
        <v>40</v>
      </c>
      <c r="D472" s="14" t="s">
        <v>1</v>
      </c>
      <c r="E472" s="15">
        <v>977</v>
      </c>
      <c r="F472" s="15">
        <v>608</v>
      </c>
      <c r="G472" s="66">
        <v>1585</v>
      </c>
      <c r="H472" s="17">
        <v>44</v>
      </c>
      <c r="I472" s="13">
        <v>0</v>
      </c>
      <c r="J472" s="13">
        <v>4</v>
      </c>
      <c r="K472" s="49">
        <v>22</v>
      </c>
      <c r="M472">
        <v>471</v>
      </c>
    </row>
    <row r="473" spans="1:13" ht="12.75">
      <c r="A473" s="13">
        <v>13</v>
      </c>
      <c r="B473" s="13">
        <v>20</v>
      </c>
      <c r="C473" s="14" t="s">
        <v>39</v>
      </c>
      <c r="D473" s="14" t="s">
        <v>1</v>
      </c>
      <c r="E473" s="15">
        <v>813</v>
      </c>
      <c r="F473" s="15">
        <v>608</v>
      </c>
      <c r="G473" s="66">
        <v>1421</v>
      </c>
      <c r="H473" s="17">
        <v>0</v>
      </c>
      <c r="I473" s="13">
        <v>0</v>
      </c>
      <c r="J473" s="13">
        <v>10</v>
      </c>
      <c r="K473" s="49">
        <v>11</v>
      </c>
      <c r="M473">
        <v>472</v>
      </c>
    </row>
    <row r="474" spans="1:13" ht="12.75">
      <c r="A474" s="13">
        <v>21</v>
      </c>
      <c r="B474" s="13">
        <v>20</v>
      </c>
      <c r="C474" s="14" t="s">
        <v>92</v>
      </c>
      <c r="D474" s="14" t="s">
        <v>93</v>
      </c>
      <c r="E474" s="15">
        <v>519</v>
      </c>
      <c r="F474" s="15">
        <v>608</v>
      </c>
      <c r="G474" s="66">
        <v>1127</v>
      </c>
      <c r="H474" s="17">
        <v>0</v>
      </c>
      <c r="I474" s="13">
        <v>0</v>
      </c>
      <c r="J474" s="13">
        <v>10</v>
      </c>
      <c r="K474" s="49">
        <v>30</v>
      </c>
      <c r="M474">
        <v>473</v>
      </c>
    </row>
    <row r="475" spans="1:13" ht="12.75">
      <c r="A475" s="13">
        <v>19</v>
      </c>
      <c r="B475" s="13">
        <v>20</v>
      </c>
      <c r="C475" s="14" t="s">
        <v>51</v>
      </c>
      <c r="D475" s="14" t="s">
        <v>1</v>
      </c>
      <c r="E475" s="15">
        <v>131</v>
      </c>
      <c r="F475" s="15">
        <v>608</v>
      </c>
      <c r="G475" s="66">
        <v>739</v>
      </c>
      <c r="H475" s="17">
        <v>0</v>
      </c>
      <c r="I475" s="13">
        <v>0</v>
      </c>
      <c r="J475" s="13">
        <v>16</v>
      </c>
      <c r="K475" s="49">
        <v>17</v>
      </c>
      <c r="M475">
        <v>474</v>
      </c>
    </row>
    <row r="476" spans="1:13" ht="12.75">
      <c r="A476" s="13">
        <v>11</v>
      </c>
      <c r="B476" s="13">
        <v>20</v>
      </c>
      <c r="C476" s="14" t="s">
        <v>44</v>
      </c>
      <c r="D476" s="14" t="s">
        <v>1</v>
      </c>
      <c r="E476" s="15">
        <v>913</v>
      </c>
      <c r="F476" s="15">
        <v>606</v>
      </c>
      <c r="G476" s="66">
        <v>1519</v>
      </c>
      <c r="H476" s="17">
        <v>0</v>
      </c>
      <c r="I476" s="13">
        <v>0</v>
      </c>
      <c r="J476" s="13">
        <v>8</v>
      </c>
      <c r="K476" s="49">
        <v>24</v>
      </c>
      <c r="M476">
        <v>475</v>
      </c>
    </row>
    <row r="477" spans="1:13" ht="12.75">
      <c r="A477" s="13">
        <v>18</v>
      </c>
      <c r="B477" s="13">
        <v>20</v>
      </c>
      <c r="C477" s="14" t="s">
        <v>40</v>
      </c>
      <c r="D477" s="14" t="s">
        <v>1</v>
      </c>
      <c r="E477" s="15">
        <v>607</v>
      </c>
      <c r="F477" s="15">
        <v>606</v>
      </c>
      <c r="G477" s="66">
        <v>1213</v>
      </c>
      <c r="H477" s="17">
        <v>0</v>
      </c>
      <c r="I477" s="13">
        <v>0</v>
      </c>
      <c r="J477" s="13">
        <v>4</v>
      </c>
      <c r="K477" s="49">
        <v>25</v>
      </c>
      <c r="M477">
        <v>476</v>
      </c>
    </row>
    <row r="478" spans="1:13" ht="12.75">
      <c r="A478" s="13">
        <v>24</v>
      </c>
      <c r="B478" s="13">
        <v>20</v>
      </c>
      <c r="C478" s="14" t="s">
        <v>44</v>
      </c>
      <c r="D478" s="14" t="s">
        <v>1</v>
      </c>
      <c r="E478" s="15">
        <v>440</v>
      </c>
      <c r="F478" s="15">
        <v>606</v>
      </c>
      <c r="G478" s="66">
        <v>1046</v>
      </c>
      <c r="H478" s="17">
        <v>0</v>
      </c>
      <c r="I478" s="13">
        <v>0</v>
      </c>
      <c r="J478" s="13">
        <v>10</v>
      </c>
      <c r="K478" s="49">
        <v>20</v>
      </c>
      <c r="M478">
        <v>477</v>
      </c>
    </row>
    <row r="479" spans="1:13" ht="12.75">
      <c r="A479" s="13">
        <v>9</v>
      </c>
      <c r="B479" s="13">
        <v>20</v>
      </c>
      <c r="C479" s="14" t="s">
        <v>57</v>
      </c>
      <c r="D479" s="14" t="s">
        <v>1</v>
      </c>
      <c r="E479" s="15">
        <v>946</v>
      </c>
      <c r="F479" s="15">
        <v>604</v>
      </c>
      <c r="G479" s="66">
        <v>1550</v>
      </c>
      <c r="H479" s="17">
        <v>0</v>
      </c>
      <c r="I479" s="13">
        <v>0</v>
      </c>
      <c r="J479" s="13">
        <v>4</v>
      </c>
      <c r="K479" s="49">
        <v>9</v>
      </c>
      <c r="M479">
        <v>478</v>
      </c>
    </row>
    <row r="480" spans="1:13" ht="12.75">
      <c r="A480" s="13">
        <v>10</v>
      </c>
      <c r="B480" s="13">
        <v>20</v>
      </c>
      <c r="C480" s="14" t="s">
        <v>41</v>
      </c>
      <c r="D480" s="14" t="s">
        <v>42</v>
      </c>
      <c r="E480" s="15">
        <v>735</v>
      </c>
      <c r="F480" s="15">
        <v>604</v>
      </c>
      <c r="G480" s="66">
        <v>1339</v>
      </c>
      <c r="H480" s="17">
        <v>0</v>
      </c>
      <c r="I480" s="18">
        <v>0</v>
      </c>
      <c r="J480" s="18">
        <v>10</v>
      </c>
      <c r="K480" s="49">
        <v>18</v>
      </c>
      <c r="M480">
        <v>479</v>
      </c>
    </row>
    <row r="481" spans="1:13" ht="12.75">
      <c r="A481" s="13">
        <v>21</v>
      </c>
      <c r="B481" s="13">
        <v>20</v>
      </c>
      <c r="C481" s="14" t="s">
        <v>70</v>
      </c>
      <c r="D481" s="14" t="s">
        <v>71</v>
      </c>
      <c r="E481" s="15">
        <v>412</v>
      </c>
      <c r="F481" s="15">
        <v>604</v>
      </c>
      <c r="G481" s="66">
        <v>1016</v>
      </c>
      <c r="H481" s="17">
        <v>0</v>
      </c>
      <c r="I481" s="13">
        <v>0</v>
      </c>
      <c r="J481" s="13">
        <v>8</v>
      </c>
      <c r="K481" s="49">
        <v>22</v>
      </c>
      <c r="M481">
        <v>480</v>
      </c>
    </row>
    <row r="482" spans="1:13" ht="12.75">
      <c r="A482" s="13">
        <v>16</v>
      </c>
      <c r="B482" s="13">
        <v>20</v>
      </c>
      <c r="C482" s="14" t="s">
        <v>43</v>
      </c>
      <c r="D482" s="14" t="s">
        <v>1</v>
      </c>
      <c r="E482" s="15">
        <v>691</v>
      </c>
      <c r="F482" s="15">
        <v>602</v>
      </c>
      <c r="G482" s="66">
        <v>1293</v>
      </c>
      <c r="H482" s="15">
        <v>0</v>
      </c>
      <c r="I482" s="18">
        <v>0</v>
      </c>
      <c r="J482" s="18">
        <v>0</v>
      </c>
      <c r="K482" s="49">
        <v>25</v>
      </c>
      <c r="M482">
        <v>481</v>
      </c>
    </row>
    <row r="483" spans="1:13" ht="12.75">
      <c r="A483" s="13">
        <v>24</v>
      </c>
      <c r="B483" s="13">
        <v>20</v>
      </c>
      <c r="C483" s="14" t="s">
        <v>52</v>
      </c>
      <c r="D483" s="14" t="s">
        <v>35</v>
      </c>
      <c r="E483" s="15">
        <v>142</v>
      </c>
      <c r="F483" s="15">
        <v>601</v>
      </c>
      <c r="G483" s="66">
        <v>743</v>
      </c>
      <c r="H483" s="17">
        <v>0</v>
      </c>
      <c r="I483" s="18">
        <v>0</v>
      </c>
      <c r="J483" s="18">
        <v>6</v>
      </c>
      <c r="K483" s="49">
        <v>9</v>
      </c>
      <c r="M483">
        <v>482</v>
      </c>
    </row>
    <row r="484" spans="1:13" ht="12.75">
      <c r="A484" s="13">
        <v>21</v>
      </c>
      <c r="B484" s="13">
        <v>20</v>
      </c>
      <c r="C484" s="14" t="s">
        <v>41</v>
      </c>
      <c r="D484" s="14" t="s">
        <v>42</v>
      </c>
      <c r="E484" s="15">
        <v>82</v>
      </c>
      <c r="F484" s="15">
        <v>600</v>
      </c>
      <c r="G484" s="66">
        <v>682</v>
      </c>
      <c r="H484" s="17">
        <v>0</v>
      </c>
      <c r="I484" s="13">
        <v>0</v>
      </c>
      <c r="J484" s="13">
        <v>6</v>
      </c>
      <c r="K484" s="49">
        <v>16</v>
      </c>
      <c r="M484">
        <v>483</v>
      </c>
    </row>
    <row r="485" spans="1:13" ht="12.75">
      <c r="A485" s="13">
        <v>21</v>
      </c>
      <c r="B485" s="13">
        <v>20</v>
      </c>
      <c r="C485" s="14" t="s">
        <v>62</v>
      </c>
      <c r="D485" s="14" t="s">
        <v>61</v>
      </c>
      <c r="E485" s="15">
        <v>582</v>
      </c>
      <c r="F485" s="15">
        <v>599</v>
      </c>
      <c r="G485" s="66">
        <v>1181</v>
      </c>
      <c r="H485" s="17">
        <v>0</v>
      </c>
      <c r="I485" s="13">
        <v>0</v>
      </c>
      <c r="J485" s="13">
        <v>12</v>
      </c>
      <c r="K485" s="49">
        <v>20</v>
      </c>
      <c r="M485">
        <v>484</v>
      </c>
    </row>
    <row r="486" spans="1:13" ht="12.75">
      <c r="A486" s="13">
        <v>8</v>
      </c>
      <c r="B486" s="13">
        <v>20</v>
      </c>
      <c r="C486" s="14" t="s">
        <v>34</v>
      </c>
      <c r="D486" s="14" t="s">
        <v>35</v>
      </c>
      <c r="E486" s="15">
        <v>934</v>
      </c>
      <c r="F486" s="15">
        <v>593</v>
      </c>
      <c r="G486" s="52">
        <f>SUM(E486:F486)</f>
        <v>1527</v>
      </c>
      <c r="H486" s="17">
        <v>0</v>
      </c>
      <c r="I486" s="13">
        <v>0</v>
      </c>
      <c r="J486" s="13">
        <v>10</v>
      </c>
      <c r="K486" s="49">
        <v>29</v>
      </c>
      <c r="M486">
        <v>485</v>
      </c>
    </row>
    <row r="487" spans="1:13" ht="12.75">
      <c r="A487" s="13">
        <v>14</v>
      </c>
      <c r="B487" s="13">
        <v>20</v>
      </c>
      <c r="C487" s="14" t="s">
        <v>55</v>
      </c>
      <c r="D487" s="14" t="s">
        <v>1</v>
      </c>
      <c r="E487" s="15">
        <v>542</v>
      </c>
      <c r="F487" s="15">
        <v>592</v>
      </c>
      <c r="G487" s="66">
        <v>1134</v>
      </c>
      <c r="H487" s="17">
        <v>0</v>
      </c>
      <c r="I487" s="13">
        <v>0</v>
      </c>
      <c r="J487" s="13">
        <v>2</v>
      </c>
      <c r="K487" s="49">
        <v>3</v>
      </c>
      <c r="M487">
        <v>486</v>
      </c>
    </row>
    <row r="488" spans="1:13" ht="12.75">
      <c r="A488" s="13">
        <v>10</v>
      </c>
      <c r="B488" s="13">
        <v>20</v>
      </c>
      <c r="C488" s="14" t="s">
        <v>37</v>
      </c>
      <c r="D488" s="14" t="s">
        <v>31</v>
      </c>
      <c r="E488" s="15">
        <v>929</v>
      </c>
      <c r="F488" s="15">
        <v>591</v>
      </c>
      <c r="G488" s="66">
        <v>1520</v>
      </c>
      <c r="H488" s="17">
        <v>0</v>
      </c>
      <c r="I488" s="18">
        <v>0</v>
      </c>
      <c r="J488" s="18">
        <v>4</v>
      </c>
      <c r="K488" s="49">
        <v>16</v>
      </c>
      <c r="M488">
        <v>487</v>
      </c>
    </row>
    <row r="489" spans="1:13" ht="12.75">
      <c r="A489" s="13">
        <v>4</v>
      </c>
      <c r="B489" s="13">
        <v>20</v>
      </c>
      <c r="C489" s="14" t="s">
        <v>53</v>
      </c>
      <c r="D489" s="14" t="s">
        <v>35</v>
      </c>
      <c r="E489" s="15">
        <v>1147</v>
      </c>
      <c r="F489" s="15">
        <v>590</v>
      </c>
      <c r="G489" s="66">
        <v>1737</v>
      </c>
      <c r="H489" s="17">
        <v>60</v>
      </c>
      <c r="I489" s="13">
        <v>0</v>
      </c>
      <c r="J489" s="13">
        <v>4</v>
      </c>
      <c r="K489" s="49">
        <v>12</v>
      </c>
      <c r="M489">
        <v>488</v>
      </c>
    </row>
    <row r="490" spans="1:13" ht="12.75">
      <c r="A490" s="13">
        <v>12</v>
      </c>
      <c r="B490" s="13">
        <v>20</v>
      </c>
      <c r="C490" s="14" t="s">
        <v>41</v>
      </c>
      <c r="D490" s="14" t="s">
        <v>42</v>
      </c>
      <c r="E490" s="15">
        <v>754</v>
      </c>
      <c r="F490" s="15">
        <v>590</v>
      </c>
      <c r="G490" s="66">
        <v>1344</v>
      </c>
      <c r="H490" s="17">
        <v>0</v>
      </c>
      <c r="I490" s="13">
        <v>0</v>
      </c>
      <c r="J490" s="13">
        <v>2</v>
      </c>
      <c r="K490" s="49">
        <v>17</v>
      </c>
      <c r="M490">
        <v>489</v>
      </c>
    </row>
    <row r="491" spans="1:13" ht="12.75">
      <c r="A491" s="13">
        <v>19</v>
      </c>
      <c r="B491" s="13">
        <v>20</v>
      </c>
      <c r="C491" s="14" t="s">
        <v>39</v>
      </c>
      <c r="D491" s="14" t="s">
        <v>1</v>
      </c>
      <c r="E491" s="15">
        <v>572</v>
      </c>
      <c r="F491" s="15">
        <v>590</v>
      </c>
      <c r="G491" s="66">
        <v>1162</v>
      </c>
      <c r="H491" s="17">
        <v>0</v>
      </c>
      <c r="I491" s="13">
        <v>0</v>
      </c>
      <c r="J491" s="13">
        <v>6</v>
      </c>
      <c r="K491" s="49">
        <v>6</v>
      </c>
      <c r="M491">
        <v>490</v>
      </c>
    </row>
    <row r="492" spans="1:13" ht="12.75">
      <c r="A492" s="13">
        <v>10</v>
      </c>
      <c r="B492" s="13">
        <v>20</v>
      </c>
      <c r="C492" s="14" t="s">
        <v>48</v>
      </c>
      <c r="D492" s="14" t="s">
        <v>42</v>
      </c>
      <c r="E492" s="15">
        <v>712</v>
      </c>
      <c r="F492" s="15">
        <v>587</v>
      </c>
      <c r="G492" s="66">
        <v>1299</v>
      </c>
      <c r="H492" s="17">
        <v>0</v>
      </c>
      <c r="I492" s="18">
        <v>0</v>
      </c>
      <c r="J492" s="18">
        <v>6</v>
      </c>
      <c r="K492" s="49">
        <v>3</v>
      </c>
      <c r="M492">
        <v>491</v>
      </c>
    </row>
    <row r="493" spans="1:13" ht="12.75">
      <c r="A493" s="13">
        <v>12</v>
      </c>
      <c r="B493" s="13">
        <v>20</v>
      </c>
      <c r="C493" s="14" t="s">
        <v>37</v>
      </c>
      <c r="D493" s="14" t="s">
        <v>31</v>
      </c>
      <c r="E493" s="15">
        <v>738</v>
      </c>
      <c r="F493" s="15">
        <v>586</v>
      </c>
      <c r="G493" s="66">
        <v>1324</v>
      </c>
      <c r="H493" s="17">
        <v>0</v>
      </c>
      <c r="I493" s="13">
        <v>0</v>
      </c>
      <c r="J493" s="13">
        <v>6</v>
      </c>
      <c r="K493" s="49">
        <v>7</v>
      </c>
      <c r="M493">
        <v>492</v>
      </c>
    </row>
    <row r="494" spans="1:13" ht="12.75">
      <c r="A494" s="13">
        <v>3</v>
      </c>
      <c r="B494" s="13">
        <v>20</v>
      </c>
      <c r="C494" s="14" t="s">
        <v>58</v>
      </c>
      <c r="D494" s="14" t="s">
        <v>87</v>
      </c>
      <c r="E494" s="15">
        <v>1350</v>
      </c>
      <c r="F494" s="15">
        <v>584</v>
      </c>
      <c r="G494" s="66">
        <v>1934</v>
      </c>
      <c r="H494" s="17">
        <v>65</v>
      </c>
      <c r="I494" s="13">
        <v>13</v>
      </c>
      <c r="J494" s="13">
        <v>4</v>
      </c>
      <c r="K494" s="49">
        <v>16</v>
      </c>
      <c r="M494">
        <v>493</v>
      </c>
    </row>
    <row r="495" spans="1:13" ht="12.75">
      <c r="A495" s="13">
        <v>20</v>
      </c>
      <c r="B495" s="13">
        <v>20</v>
      </c>
      <c r="C495" s="14" t="s">
        <v>38</v>
      </c>
      <c r="D495" s="14" t="s">
        <v>1</v>
      </c>
      <c r="E495" s="15">
        <v>533</v>
      </c>
      <c r="F495" s="15">
        <v>584</v>
      </c>
      <c r="G495" s="66">
        <v>1117</v>
      </c>
      <c r="H495" s="17">
        <v>0</v>
      </c>
      <c r="I495" s="13">
        <v>0</v>
      </c>
      <c r="J495" s="13">
        <v>6</v>
      </c>
      <c r="K495" s="49">
        <v>27</v>
      </c>
      <c r="M495">
        <v>494</v>
      </c>
    </row>
    <row r="496" spans="1:13" ht="12.75">
      <c r="A496" s="13">
        <v>26</v>
      </c>
      <c r="B496" s="13">
        <v>20</v>
      </c>
      <c r="C496" s="14" t="s">
        <v>47</v>
      </c>
      <c r="D496" s="14" t="s">
        <v>1</v>
      </c>
      <c r="E496" s="15">
        <v>290</v>
      </c>
      <c r="F496" s="15">
        <v>582</v>
      </c>
      <c r="G496" s="66">
        <v>872</v>
      </c>
      <c r="H496" s="17">
        <v>0</v>
      </c>
      <c r="I496" s="13">
        <v>0</v>
      </c>
      <c r="J496" s="13">
        <v>2</v>
      </c>
      <c r="K496" s="49">
        <v>25</v>
      </c>
      <c r="M496">
        <v>495</v>
      </c>
    </row>
    <row r="497" spans="1:13" ht="12.75">
      <c r="A497" s="13">
        <v>14</v>
      </c>
      <c r="B497" s="13">
        <v>20</v>
      </c>
      <c r="C497" s="14" t="s">
        <v>44</v>
      </c>
      <c r="D497" s="14" t="s">
        <v>1</v>
      </c>
      <c r="E497" s="15">
        <v>678</v>
      </c>
      <c r="F497" s="15">
        <v>581</v>
      </c>
      <c r="G497" s="66">
        <v>1259</v>
      </c>
      <c r="H497" s="17">
        <v>0</v>
      </c>
      <c r="I497" s="13">
        <v>0</v>
      </c>
      <c r="J497" s="13">
        <v>2</v>
      </c>
      <c r="K497" s="49">
        <v>17</v>
      </c>
      <c r="M497">
        <v>496</v>
      </c>
    </row>
    <row r="498" spans="1:13" ht="12.75">
      <c r="A498" s="13">
        <v>3</v>
      </c>
      <c r="B498" s="13">
        <v>20</v>
      </c>
      <c r="C498" s="14" t="s">
        <v>53</v>
      </c>
      <c r="D498" s="14" t="s">
        <v>1</v>
      </c>
      <c r="E498" s="15">
        <v>1292</v>
      </c>
      <c r="F498" s="15">
        <v>580</v>
      </c>
      <c r="G498" s="52">
        <f>SUM(E498:F498)</f>
        <v>1872</v>
      </c>
      <c r="H498" s="17">
        <v>70</v>
      </c>
      <c r="I498" s="13">
        <v>16</v>
      </c>
      <c r="J498" s="13">
        <v>8</v>
      </c>
      <c r="K498" s="49">
        <v>28</v>
      </c>
      <c r="M498">
        <v>497</v>
      </c>
    </row>
    <row r="499" spans="1:13" ht="12.75">
      <c r="A499" s="13">
        <v>3</v>
      </c>
      <c r="B499" s="13">
        <v>20</v>
      </c>
      <c r="C499" s="14" t="s">
        <v>39</v>
      </c>
      <c r="D499" s="14" t="s">
        <v>1</v>
      </c>
      <c r="E499" s="15">
        <v>1272</v>
      </c>
      <c r="F499" s="15">
        <v>580</v>
      </c>
      <c r="G499" s="66">
        <f>E499+F499</f>
        <v>1852</v>
      </c>
      <c r="H499" s="17">
        <v>55</v>
      </c>
      <c r="I499" s="13">
        <v>8</v>
      </c>
      <c r="J499" s="13">
        <v>0</v>
      </c>
      <c r="K499" s="49">
        <v>1</v>
      </c>
      <c r="M499">
        <v>498</v>
      </c>
    </row>
    <row r="500" spans="1:13" ht="12.75">
      <c r="A500" s="13">
        <v>11</v>
      </c>
      <c r="B500" s="13">
        <v>20</v>
      </c>
      <c r="C500" s="14" t="s">
        <v>43</v>
      </c>
      <c r="D500" s="14" t="s">
        <v>1</v>
      </c>
      <c r="E500" s="15">
        <v>900</v>
      </c>
      <c r="F500" s="15">
        <v>578</v>
      </c>
      <c r="G500" s="66">
        <v>1478</v>
      </c>
      <c r="H500" s="17">
        <v>0</v>
      </c>
      <c r="I500" s="13">
        <v>0</v>
      </c>
      <c r="J500" s="13">
        <v>6</v>
      </c>
      <c r="K500" s="49">
        <v>7</v>
      </c>
      <c r="M500">
        <v>499</v>
      </c>
    </row>
    <row r="501" spans="1:13" ht="12.75">
      <c r="A501" s="13">
        <v>15</v>
      </c>
      <c r="B501" s="13">
        <v>20</v>
      </c>
      <c r="C501" s="14" t="s">
        <v>37</v>
      </c>
      <c r="D501" s="14" t="s">
        <v>31</v>
      </c>
      <c r="E501" s="15">
        <v>768</v>
      </c>
      <c r="F501" s="15">
        <v>578</v>
      </c>
      <c r="G501" s="66">
        <v>1346</v>
      </c>
      <c r="H501" s="17">
        <v>0</v>
      </c>
      <c r="I501" s="13">
        <v>0</v>
      </c>
      <c r="J501" s="13">
        <v>6</v>
      </c>
      <c r="K501" s="49">
        <v>9</v>
      </c>
      <c r="M501">
        <v>500</v>
      </c>
    </row>
    <row r="502" spans="1:13" ht="12.75">
      <c r="A502" s="13">
        <v>20</v>
      </c>
      <c r="B502" s="13">
        <v>20</v>
      </c>
      <c r="C502" s="14" t="s">
        <v>74</v>
      </c>
      <c r="D502" s="14" t="s">
        <v>75</v>
      </c>
      <c r="E502" s="15">
        <v>655</v>
      </c>
      <c r="F502" s="15">
        <v>578</v>
      </c>
      <c r="G502" s="66">
        <v>1233</v>
      </c>
      <c r="H502" s="17">
        <v>0</v>
      </c>
      <c r="I502" s="13">
        <v>0</v>
      </c>
      <c r="J502" s="13">
        <v>4</v>
      </c>
      <c r="K502" s="49">
        <v>10</v>
      </c>
      <c r="M502">
        <v>501</v>
      </c>
    </row>
    <row r="503" spans="1:13" ht="12.75">
      <c r="A503" s="13">
        <v>19</v>
      </c>
      <c r="B503" s="13">
        <v>20</v>
      </c>
      <c r="C503" s="14" t="s">
        <v>0</v>
      </c>
      <c r="D503" s="14" t="s">
        <v>1</v>
      </c>
      <c r="E503" s="15">
        <v>669</v>
      </c>
      <c r="F503" s="15">
        <v>576</v>
      </c>
      <c r="G503" s="66">
        <v>1245</v>
      </c>
      <c r="H503" s="17">
        <v>0</v>
      </c>
      <c r="I503" s="13">
        <v>0</v>
      </c>
      <c r="J503" s="13">
        <v>2</v>
      </c>
      <c r="K503" s="49">
        <v>19</v>
      </c>
      <c r="M503">
        <v>502</v>
      </c>
    </row>
    <row r="504" spans="1:13" ht="12.75">
      <c r="A504" s="13">
        <v>14</v>
      </c>
      <c r="B504" s="13">
        <v>20</v>
      </c>
      <c r="C504" s="14" t="s">
        <v>58</v>
      </c>
      <c r="D504" s="14" t="s">
        <v>87</v>
      </c>
      <c r="E504" s="15">
        <v>886</v>
      </c>
      <c r="F504" s="15">
        <v>575</v>
      </c>
      <c r="G504" s="66">
        <v>1461</v>
      </c>
      <c r="H504" s="17">
        <v>0</v>
      </c>
      <c r="I504" s="13">
        <v>0</v>
      </c>
      <c r="J504" s="13">
        <v>6</v>
      </c>
      <c r="K504" s="49">
        <v>15</v>
      </c>
      <c r="M504">
        <v>503</v>
      </c>
    </row>
    <row r="505" spans="1:13" ht="12.75">
      <c r="A505" s="13">
        <v>17</v>
      </c>
      <c r="B505" s="13">
        <v>20</v>
      </c>
      <c r="C505" s="14" t="s">
        <v>52</v>
      </c>
      <c r="D505" s="14" t="s">
        <v>35</v>
      </c>
      <c r="E505" s="15">
        <v>381</v>
      </c>
      <c r="F505" s="15">
        <v>575</v>
      </c>
      <c r="G505" s="66">
        <v>956</v>
      </c>
      <c r="H505" s="17">
        <v>0</v>
      </c>
      <c r="I505" s="13">
        <v>0</v>
      </c>
      <c r="J505" s="13">
        <v>12</v>
      </c>
      <c r="K505" s="49">
        <v>3</v>
      </c>
      <c r="M505">
        <v>504</v>
      </c>
    </row>
    <row r="506" spans="1:13" ht="12.75">
      <c r="A506" s="13">
        <v>8</v>
      </c>
      <c r="B506" s="13">
        <v>20</v>
      </c>
      <c r="C506" s="14" t="s">
        <v>34</v>
      </c>
      <c r="D506" s="14" t="s">
        <v>35</v>
      </c>
      <c r="E506" s="15">
        <v>985</v>
      </c>
      <c r="F506" s="15">
        <v>574</v>
      </c>
      <c r="G506" s="66">
        <v>1559</v>
      </c>
      <c r="H506" s="17">
        <v>0</v>
      </c>
      <c r="I506" s="13">
        <v>0</v>
      </c>
      <c r="J506" s="13">
        <v>4</v>
      </c>
      <c r="K506" s="49">
        <v>11</v>
      </c>
      <c r="M506">
        <v>505</v>
      </c>
    </row>
    <row r="507" spans="1:13" ht="12.75">
      <c r="A507" s="13">
        <v>27</v>
      </c>
      <c r="B507" s="13">
        <v>20</v>
      </c>
      <c r="C507" s="14" t="s">
        <v>44</v>
      </c>
      <c r="D507" s="14" t="s">
        <v>1</v>
      </c>
      <c r="E507" s="15">
        <v>106</v>
      </c>
      <c r="F507" s="15">
        <v>574</v>
      </c>
      <c r="G507" s="66">
        <v>680</v>
      </c>
      <c r="H507" s="15">
        <v>0</v>
      </c>
      <c r="I507" s="18">
        <v>0</v>
      </c>
      <c r="J507" s="18">
        <v>16</v>
      </c>
      <c r="K507" s="49">
        <v>23</v>
      </c>
      <c r="M507">
        <v>506</v>
      </c>
    </row>
    <row r="508" spans="1:13" ht="12.75">
      <c r="A508" s="13">
        <v>20</v>
      </c>
      <c r="B508" s="13">
        <v>20</v>
      </c>
      <c r="C508" s="14" t="s">
        <v>43</v>
      </c>
      <c r="D508" s="14" t="s">
        <v>1</v>
      </c>
      <c r="E508" s="15">
        <v>527</v>
      </c>
      <c r="F508" s="15">
        <v>572</v>
      </c>
      <c r="G508" s="66">
        <v>1099</v>
      </c>
      <c r="H508" s="17">
        <v>0</v>
      </c>
      <c r="I508" s="13">
        <v>0</v>
      </c>
      <c r="J508" s="13">
        <v>6</v>
      </c>
      <c r="K508" s="49">
        <v>26</v>
      </c>
      <c r="M508">
        <v>507</v>
      </c>
    </row>
    <row r="509" spans="1:13" ht="12.75">
      <c r="A509" s="13">
        <v>22</v>
      </c>
      <c r="B509" s="13">
        <v>20</v>
      </c>
      <c r="C509" s="14" t="s">
        <v>47</v>
      </c>
      <c r="D509" s="14" t="s">
        <v>1</v>
      </c>
      <c r="E509" s="15">
        <v>432</v>
      </c>
      <c r="F509" s="15">
        <v>572</v>
      </c>
      <c r="G509" s="66">
        <v>1004</v>
      </c>
      <c r="H509" s="17">
        <v>0</v>
      </c>
      <c r="I509" s="13">
        <v>0</v>
      </c>
      <c r="J509" s="13">
        <v>4</v>
      </c>
      <c r="K509" s="49">
        <v>30</v>
      </c>
      <c r="M509">
        <v>508</v>
      </c>
    </row>
    <row r="510" spans="1:13" ht="12.75">
      <c r="A510" s="13">
        <v>17</v>
      </c>
      <c r="B510" s="13">
        <v>20</v>
      </c>
      <c r="C510" s="14" t="s">
        <v>40</v>
      </c>
      <c r="D510" s="14" t="s">
        <v>1</v>
      </c>
      <c r="E510" s="15">
        <v>737</v>
      </c>
      <c r="F510" s="15">
        <v>569</v>
      </c>
      <c r="G510" s="66">
        <v>1306</v>
      </c>
      <c r="H510" s="17">
        <v>0</v>
      </c>
      <c r="I510" s="13">
        <v>0</v>
      </c>
      <c r="J510" s="13">
        <v>2</v>
      </c>
      <c r="K510" s="49">
        <v>10</v>
      </c>
      <c r="M510">
        <v>509</v>
      </c>
    </row>
    <row r="511" spans="1:13" ht="12.75">
      <c r="A511" s="13">
        <v>11</v>
      </c>
      <c r="B511" s="13">
        <v>20</v>
      </c>
      <c r="C511" s="14" t="s">
        <v>40</v>
      </c>
      <c r="D511" s="14" t="s">
        <v>1</v>
      </c>
      <c r="E511" s="15">
        <v>896</v>
      </c>
      <c r="F511" s="15">
        <v>568</v>
      </c>
      <c r="G511" s="66">
        <v>1464</v>
      </c>
      <c r="H511" s="17">
        <v>0</v>
      </c>
      <c r="I511" s="13">
        <v>0</v>
      </c>
      <c r="J511" s="13">
        <v>4</v>
      </c>
      <c r="K511" s="49">
        <v>19</v>
      </c>
      <c r="M511">
        <v>510</v>
      </c>
    </row>
    <row r="512" spans="1:13" ht="12.75">
      <c r="A512" s="13">
        <v>16</v>
      </c>
      <c r="B512" s="13">
        <v>20</v>
      </c>
      <c r="C512" s="14" t="s">
        <v>77</v>
      </c>
      <c r="D512" s="14" t="s">
        <v>71</v>
      </c>
      <c r="E512" s="15">
        <v>694</v>
      </c>
      <c r="F512" s="15">
        <v>568</v>
      </c>
      <c r="G512" s="66">
        <v>1262</v>
      </c>
      <c r="H512" s="15">
        <v>0</v>
      </c>
      <c r="I512" s="18">
        <v>0</v>
      </c>
      <c r="J512" s="18">
        <v>2</v>
      </c>
      <c r="K512" s="49">
        <v>30</v>
      </c>
      <c r="M512">
        <v>511</v>
      </c>
    </row>
    <row r="513" spans="1:13" ht="12.75">
      <c r="A513" s="13">
        <v>24</v>
      </c>
      <c r="B513" s="13">
        <v>20</v>
      </c>
      <c r="C513" s="14" t="s">
        <v>40</v>
      </c>
      <c r="D513" s="14" t="s">
        <v>1</v>
      </c>
      <c r="E513" s="15">
        <v>434</v>
      </c>
      <c r="F513" s="15">
        <v>568</v>
      </c>
      <c r="G513" s="66">
        <v>1002</v>
      </c>
      <c r="H513" s="15">
        <v>0</v>
      </c>
      <c r="I513" s="18">
        <v>0</v>
      </c>
      <c r="J513" s="18">
        <v>4</v>
      </c>
      <c r="K513" s="49">
        <v>23</v>
      </c>
      <c r="M513">
        <v>512</v>
      </c>
    </row>
    <row r="514" spans="1:13" ht="12.75">
      <c r="A514" s="13">
        <v>16</v>
      </c>
      <c r="B514" s="13">
        <v>20</v>
      </c>
      <c r="C514" s="14" t="s">
        <v>43</v>
      </c>
      <c r="D514" s="14" t="s">
        <v>1</v>
      </c>
      <c r="E514" s="15">
        <v>781</v>
      </c>
      <c r="F514" s="15">
        <v>567</v>
      </c>
      <c r="G514" s="66">
        <v>1348</v>
      </c>
      <c r="H514" s="17">
        <v>0</v>
      </c>
      <c r="I514" s="13">
        <v>0</v>
      </c>
      <c r="J514" s="13">
        <v>16</v>
      </c>
      <c r="K514" s="49">
        <v>11</v>
      </c>
      <c r="M514">
        <v>513</v>
      </c>
    </row>
    <row r="515" spans="1:13" ht="12.75">
      <c r="A515" s="13">
        <v>15</v>
      </c>
      <c r="B515" s="13">
        <v>20</v>
      </c>
      <c r="C515" s="14" t="s">
        <v>30</v>
      </c>
      <c r="D515" s="14" t="s">
        <v>31</v>
      </c>
      <c r="E515" s="15">
        <v>809</v>
      </c>
      <c r="F515" s="15">
        <v>561</v>
      </c>
      <c r="G515" s="66">
        <v>1370</v>
      </c>
      <c r="H515" s="17">
        <v>0</v>
      </c>
      <c r="I515" s="13">
        <v>0</v>
      </c>
      <c r="J515" s="13">
        <v>4</v>
      </c>
      <c r="K515" s="49">
        <v>16</v>
      </c>
      <c r="M515">
        <v>514</v>
      </c>
    </row>
    <row r="516" spans="1:13" ht="12.75">
      <c r="A516" s="13">
        <v>10</v>
      </c>
      <c r="B516" s="13">
        <v>20</v>
      </c>
      <c r="C516" s="14" t="s">
        <v>43</v>
      </c>
      <c r="D516" s="14" t="s">
        <v>1</v>
      </c>
      <c r="E516" s="15">
        <v>969</v>
      </c>
      <c r="F516" s="15">
        <v>560</v>
      </c>
      <c r="G516" s="66">
        <v>1529</v>
      </c>
      <c r="H516" s="17">
        <v>0</v>
      </c>
      <c r="I516" s="18">
        <v>0</v>
      </c>
      <c r="J516" s="18">
        <v>2</v>
      </c>
      <c r="K516" s="49">
        <v>19</v>
      </c>
      <c r="M516">
        <v>515</v>
      </c>
    </row>
    <row r="517" spans="1:13" ht="12.75">
      <c r="A517" s="13">
        <v>14</v>
      </c>
      <c r="B517" s="13">
        <v>20</v>
      </c>
      <c r="C517" s="14" t="s">
        <v>53</v>
      </c>
      <c r="D517" s="14" t="s">
        <v>1</v>
      </c>
      <c r="E517" s="15">
        <v>912</v>
      </c>
      <c r="F517" s="15">
        <v>558</v>
      </c>
      <c r="G517" s="66">
        <v>1470</v>
      </c>
      <c r="H517" s="17">
        <v>0</v>
      </c>
      <c r="I517" s="13">
        <v>0</v>
      </c>
      <c r="J517" s="13">
        <v>12</v>
      </c>
      <c r="K517" s="49">
        <v>27</v>
      </c>
      <c r="M517">
        <v>516</v>
      </c>
    </row>
    <row r="518" spans="1:13" ht="12.75">
      <c r="A518" s="13">
        <v>21</v>
      </c>
      <c r="B518" s="13">
        <v>20</v>
      </c>
      <c r="C518" s="14" t="s">
        <v>79</v>
      </c>
      <c r="D518" s="14" t="s">
        <v>81</v>
      </c>
      <c r="E518" s="15">
        <v>681</v>
      </c>
      <c r="F518" s="15">
        <v>557</v>
      </c>
      <c r="G518" s="52">
        <f>SUM(E518:F518)</f>
        <v>1238</v>
      </c>
      <c r="H518" s="17">
        <v>0</v>
      </c>
      <c r="I518" s="13">
        <v>0</v>
      </c>
      <c r="J518" s="13">
        <v>2</v>
      </c>
      <c r="K518" s="49">
        <v>29</v>
      </c>
      <c r="M518">
        <v>517</v>
      </c>
    </row>
    <row r="519" spans="1:13" ht="12.75">
      <c r="A519" s="13">
        <v>23</v>
      </c>
      <c r="B519" s="13">
        <v>20</v>
      </c>
      <c r="C519" s="14" t="s">
        <v>76</v>
      </c>
      <c r="D519" s="14" t="s">
        <v>71</v>
      </c>
      <c r="E519" s="15">
        <v>556</v>
      </c>
      <c r="F519" s="15">
        <v>556</v>
      </c>
      <c r="G519" s="66">
        <v>1112</v>
      </c>
      <c r="H519" s="17">
        <v>0</v>
      </c>
      <c r="I519" s="13">
        <v>0</v>
      </c>
      <c r="J519" s="13">
        <v>2</v>
      </c>
      <c r="K519" s="49">
        <v>20</v>
      </c>
      <c r="M519">
        <v>518</v>
      </c>
    </row>
    <row r="520" spans="1:13" ht="12.75">
      <c r="A520" s="13">
        <v>13</v>
      </c>
      <c r="B520" s="13">
        <v>20</v>
      </c>
      <c r="C520" s="14" t="s">
        <v>40</v>
      </c>
      <c r="D520" s="14" t="s">
        <v>1</v>
      </c>
      <c r="E520" s="15">
        <v>878</v>
      </c>
      <c r="F520" s="15">
        <v>554</v>
      </c>
      <c r="G520" s="66">
        <v>1432</v>
      </c>
      <c r="H520" s="17">
        <v>0</v>
      </c>
      <c r="I520" s="13">
        <v>0</v>
      </c>
      <c r="J520" s="13">
        <v>2</v>
      </c>
      <c r="K520" s="49">
        <v>12</v>
      </c>
      <c r="M520">
        <v>519</v>
      </c>
    </row>
    <row r="521" spans="1:13" ht="12.75">
      <c r="A521" s="13">
        <v>4</v>
      </c>
      <c r="B521" s="13">
        <v>20</v>
      </c>
      <c r="C521" s="14" t="s">
        <v>55</v>
      </c>
      <c r="D521" s="14" t="s">
        <v>1</v>
      </c>
      <c r="E521" s="15">
        <v>1254</v>
      </c>
      <c r="F521" s="15">
        <v>553</v>
      </c>
      <c r="G521" s="66">
        <v>1807</v>
      </c>
      <c r="H521" s="17">
        <v>60</v>
      </c>
      <c r="I521" s="13">
        <v>9</v>
      </c>
      <c r="J521" s="13">
        <v>0</v>
      </c>
      <c r="K521" s="49">
        <v>16</v>
      </c>
      <c r="M521">
        <v>520</v>
      </c>
    </row>
    <row r="522" spans="1:13" ht="12.75">
      <c r="A522" s="13">
        <v>13</v>
      </c>
      <c r="B522" s="13">
        <v>20</v>
      </c>
      <c r="C522" s="14" t="s">
        <v>52</v>
      </c>
      <c r="D522" s="14" t="s">
        <v>35</v>
      </c>
      <c r="E522" s="15">
        <v>840</v>
      </c>
      <c r="F522" s="15">
        <v>552</v>
      </c>
      <c r="G522" s="66">
        <v>1392</v>
      </c>
      <c r="H522" s="17">
        <v>0</v>
      </c>
      <c r="I522" s="13">
        <v>0</v>
      </c>
      <c r="J522" s="13">
        <v>10</v>
      </c>
      <c r="K522" s="49">
        <v>19</v>
      </c>
      <c r="M522">
        <v>521</v>
      </c>
    </row>
    <row r="523" spans="1:13" ht="12.75">
      <c r="A523" s="13">
        <v>15</v>
      </c>
      <c r="B523" s="13">
        <v>20</v>
      </c>
      <c r="C523" s="14" t="s">
        <v>50</v>
      </c>
      <c r="D523" s="14" t="s">
        <v>42</v>
      </c>
      <c r="E523" s="15">
        <v>829</v>
      </c>
      <c r="F523" s="15">
        <v>552</v>
      </c>
      <c r="G523" s="66">
        <v>1381</v>
      </c>
      <c r="H523" s="17">
        <v>0</v>
      </c>
      <c r="I523" s="13">
        <v>0</v>
      </c>
      <c r="J523" s="13">
        <v>0</v>
      </c>
      <c r="K523" s="49">
        <v>11</v>
      </c>
      <c r="M523">
        <v>522</v>
      </c>
    </row>
    <row r="524" spans="1:13" ht="12.75">
      <c r="A524" s="13">
        <v>13</v>
      </c>
      <c r="B524" s="13">
        <v>20</v>
      </c>
      <c r="C524" s="14" t="s">
        <v>56</v>
      </c>
      <c r="D524" s="14" t="s">
        <v>42</v>
      </c>
      <c r="E524" s="15">
        <v>738</v>
      </c>
      <c r="F524" s="15">
        <v>550</v>
      </c>
      <c r="G524" s="66">
        <v>1288</v>
      </c>
      <c r="H524" s="17">
        <v>0</v>
      </c>
      <c r="I524" s="13">
        <v>0</v>
      </c>
      <c r="J524" s="13">
        <v>0</v>
      </c>
      <c r="K524" s="49">
        <v>13</v>
      </c>
      <c r="M524">
        <v>523</v>
      </c>
    </row>
    <row r="525" spans="1:13" ht="12.75">
      <c r="A525" s="13">
        <v>14</v>
      </c>
      <c r="B525" s="13">
        <v>20</v>
      </c>
      <c r="C525" s="14" t="s">
        <v>49</v>
      </c>
      <c r="D525" s="14" t="s">
        <v>35</v>
      </c>
      <c r="E525" s="15">
        <v>702</v>
      </c>
      <c r="F525" s="15">
        <v>548</v>
      </c>
      <c r="G525" s="66">
        <v>1250</v>
      </c>
      <c r="H525" s="17">
        <v>0</v>
      </c>
      <c r="I525" s="18">
        <v>0</v>
      </c>
      <c r="J525" s="18">
        <v>4</v>
      </c>
      <c r="K525" s="49">
        <v>4</v>
      </c>
      <c r="M525">
        <v>524</v>
      </c>
    </row>
    <row r="526" spans="1:13" ht="12.75">
      <c r="A526" s="13">
        <v>16</v>
      </c>
      <c r="B526" s="13">
        <v>20</v>
      </c>
      <c r="C526" s="14" t="s">
        <v>44</v>
      </c>
      <c r="D526" s="14" t="s">
        <v>1</v>
      </c>
      <c r="E526" s="15">
        <v>738</v>
      </c>
      <c r="F526" s="15">
        <v>547</v>
      </c>
      <c r="G526" s="66">
        <v>1285</v>
      </c>
      <c r="H526" s="15">
        <v>0</v>
      </c>
      <c r="I526" s="18">
        <v>0</v>
      </c>
      <c r="J526" s="18">
        <v>6</v>
      </c>
      <c r="K526" s="49">
        <v>16</v>
      </c>
      <c r="M526">
        <v>525</v>
      </c>
    </row>
    <row r="527" spans="1:13" ht="12.75">
      <c r="A527" s="13">
        <v>12</v>
      </c>
      <c r="B527" s="13">
        <v>20</v>
      </c>
      <c r="C527" s="14" t="s">
        <v>30</v>
      </c>
      <c r="D527" s="14" t="s">
        <v>31</v>
      </c>
      <c r="E527" s="15">
        <v>860</v>
      </c>
      <c r="F527" s="15">
        <v>546</v>
      </c>
      <c r="G527" s="66">
        <v>1406</v>
      </c>
      <c r="H527" s="17">
        <v>0</v>
      </c>
      <c r="I527" s="13">
        <v>0</v>
      </c>
      <c r="J527" s="13">
        <v>8</v>
      </c>
      <c r="K527" s="49">
        <v>14</v>
      </c>
      <c r="M527">
        <v>526</v>
      </c>
    </row>
    <row r="528" spans="1:13" ht="12.75">
      <c r="A528" s="13">
        <v>12</v>
      </c>
      <c r="B528" s="13">
        <v>20</v>
      </c>
      <c r="C528" s="14" t="s">
        <v>55</v>
      </c>
      <c r="D528" s="14" t="s">
        <v>1</v>
      </c>
      <c r="E528" s="15">
        <v>900</v>
      </c>
      <c r="F528" s="15">
        <v>545</v>
      </c>
      <c r="G528" s="52">
        <f>SUM(E528:F528)</f>
        <v>1445</v>
      </c>
      <c r="H528" s="17">
        <v>0</v>
      </c>
      <c r="I528" s="13">
        <v>0</v>
      </c>
      <c r="J528" s="13">
        <v>2</v>
      </c>
      <c r="K528" s="49">
        <v>29</v>
      </c>
      <c r="M528">
        <v>527</v>
      </c>
    </row>
    <row r="529" spans="1:13" ht="12.75">
      <c r="A529" s="13">
        <v>15</v>
      </c>
      <c r="B529" s="13">
        <v>20</v>
      </c>
      <c r="C529" s="14" t="s">
        <v>41</v>
      </c>
      <c r="D529" s="14" t="s">
        <v>42</v>
      </c>
      <c r="E529" s="15">
        <v>743</v>
      </c>
      <c r="F529" s="15">
        <v>545</v>
      </c>
      <c r="G529" s="66">
        <v>1288</v>
      </c>
      <c r="H529" s="17">
        <v>0</v>
      </c>
      <c r="I529" s="13">
        <v>0</v>
      </c>
      <c r="J529" s="13">
        <v>10</v>
      </c>
      <c r="K529" s="49">
        <v>19</v>
      </c>
      <c r="M529">
        <v>528</v>
      </c>
    </row>
    <row r="530" spans="1:13" ht="12.75">
      <c r="A530" s="13">
        <v>11</v>
      </c>
      <c r="B530" s="13">
        <v>20</v>
      </c>
      <c r="C530" s="14" t="s">
        <v>52</v>
      </c>
      <c r="D530" s="14" t="s">
        <v>35</v>
      </c>
      <c r="E530" s="15">
        <v>962</v>
      </c>
      <c r="F530" s="15">
        <v>544</v>
      </c>
      <c r="G530" s="52">
        <f>SUM(E530:F530)</f>
        <v>1506</v>
      </c>
      <c r="H530" s="17">
        <v>0</v>
      </c>
      <c r="I530" s="13">
        <v>0</v>
      </c>
      <c r="J530" s="13">
        <v>6</v>
      </c>
      <c r="K530" s="49">
        <v>28</v>
      </c>
      <c r="M530">
        <v>529</v>
      </c>
    </row>
    <row r="531" spans="1:13" ht="12.75">
      <c r="A531" s="13">
        <v>20</v>
      </c>
      <c r="B531" s="13">
        <v>20</v>
      </c>
      <c r="C531" s="14" t="s">
        <v>40</v>
      </c>
      <c r="D531" s="14" t="s">
        <v>1</v>
      </c>
      <c r="E531" s="15">
        <v>724</v>
      </c>
      <c r="F531" s="15">
        <v>544</v>
      </c>
      <c r="G531" s="52">
        <f>SUM(E531:F531)</f>
        <v>1268</v>
      </c>
      <c r="H531" s="17">
        <v>0</v>
      </c>
      <c r="I531" s="13">
        <v>0</v>
      </c>
      <c r="J531" s="13">
        <v>12</v>
      </c>
      <c r="K531" s="49">
        <v>29</v>
      </c>
      <c r="M531">
        <v>530</v>
      </c>
    </row>
    <row r="532" spans="1:13" ht="12.75">
      <c r="A532" s="13">
        <v>18</v>
      </c>
      <c r="B532" s="13">
        <v>20</v>
      </c>
      <c r="C532" s="14" t="s">
        <v>50</v>
      </c>
      <c r="D532" s="14" t="s">
        <v>42</v>
      </c>
      <c r="E532" s="15">
        <v>666</v>
      </c>
      <c r="F532" s="15">
        <v>544</v>
      </c>
      <c r="G532" s="66">
        <v>1210</v>
      </c>
      <c r="H532" s="15">
        <v>0</v>
      </c>
      <c r="I532" s="18">
        <v>0</v>
      </c>
      <c r="J532" s="18">
        <v>6</v>
      </c>
      <c r="K532" s="49">
        <v>23</v>
      </c>
      <c r="M532">
        <v>531</v>
      </c>
    </row>
    <row r="533" spans="1:13" ht="12.75">
      <c r="A533" s="13">
        <v>15</v>
      </c>
      <c r="B533" s="13">
        <v>20</v>
      </c>
      <c r="C533" s="14" t="s">
        <v>55</v>
      </c>
      <c r="D533" s="14" t="s">
        <v>1</v>
      </c>
      <c r="E533" s="15">
        <v>849</v>
      </c>
      <c r="F533" s="15">
        <v>543</v>
      </c>
      <c r="G533" s="66">
        <v>1392</v>
      </c>
      <c r="H533" s="17">
        <v>0</v>
      </c>
      <c r="I533" s="13">
        <v>0</v>
      </c>
      <c r="J533" s="13">
        <v>4</v>
      </c>
      <c r="K533" s="49">
        <v>21</v>
      </c>
      <c r="M533">
        <v>532</v>
      </c>
    </row>
    <row r="534" spans="1:13" ht="12.75">
      <c r="A534" s="13">
        <v>23</v>
      </c>
      <c r="B534" s="13">
        <v>20</v>
      </c>
      <c r="C534" s="14" t="s">
        <v>59</v>
      </c>
      <c r="D534" s="14" t="s">
        <v>1</v>
      </c>
      <c r="E534" s="15">
        <v>651</v>
      </c>
      <c r="F534" s="15">
        <v>543</v>
      </c>
      <c r="G534" s="66">
        <v>1194</v>
      </c>
      <c r="H534" s="17">
        <v>0</v>
      </c>
      <c r="I534" s="13">
        <v>0</v>
      </c>
      <c r="J534" s="13">
        <v>8</v>
      </c>
      <c r="K534" s="49">
        <v>19</v>
      </c>
      <c r="M534">
        <v>533</v>
      </c>
    </row>
    <row r="535" spans="1:13" ht="12.75">
      <c r="A535" s="1">
        <v>25</v>
      </c>
      <c r="B535" s="13">
        <v>20</v>
      </c>
      <c r="C535" s="14" t="s">
        <v>55</v>
      </c>
      <c r="D535" s="14" t="s">
        <v>1</v>
      </c>
      <c r="E535" s="15">
        <v>220</v>
      </c>
      <c r="F535" s="15">
        <v>543</v>
      </c>
      <c r="G535" s="66">
        <v>763</v>
      </c>
      <c r="H535" s="17">
        <v>0</v>
      </c>
      <c r="I535" s="13">
        <v>0</v>
      </c>
      <c r="J535" s="13">
        <v>4</v>
      </c>
      <c r="K535" s="49">
        <v>22</v>
      </c>
      <c r="M535">
        <v>534</v>
      </c>
    </row>
    <row r="536" spans="1:13" ht="12.75">
      <c r="A536" s="20">
        <v>8</v>
      </c>
      <c r="B536" s="20">
        <v>20</v>
      </c>
      <c r="C536" s="21" t="s">
        <v>0</v>
      </c>
      <c r="D536" s="21" t="s">
        <v>1</v>
      </c>
      <c r="E536" s="22">
        <v>1039</v>
      </c>
      <c r="F536" s="22">
        <v>542</v>
      </c>
      <c r="G536" s="71">
        <v>1581</v>
      </c>
      <c r="H536" s="20">
        <v>0</v>
      </c>
      <c r="I536" s="20">
        <v>8</v>
      </c>
      <c r="J536" s="20">
        <v>8</v>
      </c>
      <c r="K536" s="55">
        <v>5</v>
      </c>
      <c r="M536">
        <v>535</v>
      </c>
    </row>
    <row r="537" spans="1:13" ht="12.75">
      <c r="A537" s="13">
        <v>28</v>
      </c>
      <c r="B537" s="13">
        <v>20</v>
      </c>
      <c r="C537" s="14" t="s">
        <v>57</v>
      </c>
      <c r="D537" s="14" t="s">
        <v>1</v>
      </c>
      <c r="E537" s="15">
        <v>215</v>
      </c>
      <c r="F537" s="15">
        <v>542</v>
      </c>
      <c r="G537" s="66">
        <v>757</v>
      </c>
      <c r="H537" s="17">
        <v>0</v>
      </c>
      <c r="I537" s="13">
        <v>0</v>
      </c>
      <c r="J537" s="13">
        <v>20</v>
      </c>
      <c r="K537" s="49">
        <v>25</v>
      </c>
      <c r="M537">
        <v>536</v>
      </c>
    </row>
    <row r="538" spans="1:13" ht="12.75">
      <c r="A538" s="13">
        <v>7</v>
      </c>
      <c r="B538" s="13">
        <v>20</v>
      </c>
      <c r="C538" s="14" t="s">
        <v>30</v>
      </c>
      <c r="D538" s="14" t="s">
        <v>31</v>
      </c>
      <c r="E538" s="15">
        <v>1207</v>
      </c>
      <c r="F538" s="15">
        <v>537</v>
      </c>
      <c r="G538" s="66">
        <v>1744</v>
      </c>
      <c r="H538" s="17">
        <v>0</v>
      </c>
      <c r="I538" s="13">
        <v>0</v>
      </c>
      <c r="J538" s="13">
        <v>4</v>
      </c>
      <c r="K538" s="49">
        <v>2</v>
      </c>
      <c r="M538">
        <v>537</v>
      </c>
    </row>
    <row r="539" spans="1:13" ht="12.75">
      <c r="A539" s="13">
        <v>18</v>
      </c>
      <c r="B539" s="13">
        <v>20</v>
      </c>
      <c r="C539" s="14" t="s">
        <v>57</v>
      </c>
      <c r="D539" s="14" t="s">
        <v>1</v>
      </c>
      <c r="E539" s="15">
        <v>712</v>
      </c>
      <c r="F539" s="15">
        <v>537</v>
      </c>
      <c r="G539" s="66">
        <v>1249</v>
      </c>
      <c r="H539" s="17">
        <v>0</v>
      </c>
      <c r="I539" s="13">
        <v>0</v>
      </c>
      <c r="J539" s="13">
        <v>8</v>
      </c>
      <c r="K539" s="49">
        <v>19</v>
      </c>
      <c r="M539">
        <v>538</v>
      </c>
    </row>
    <row r="540" spans="1:13" ht="12.75">
      <c r="A540" s="13">
        <v>20</v>
      </c>
      <c r="B540" s="13">
        <v>20</v>
      </c>
      <c r="C540" s="14" t="s">
        <v>44</v>
      </c>
      <c r="D540" s="14" t="s">
        <v>1</v>
      </c>
      <c r="E540" s="15">
        <v>571</v>
      </c>
      <c r="F540" s="15">
        <v>536</v>
      </c>
      <c r="G540" s="66">
        <v>1107</v>
      </c>
      <c r="H540" s="17">
        <v>0</v>
      </c>
      <c r="I540" s="13">
        <v>0</v>
      </c>
      <c r="J540" s="13">
        <v>12</v>
      </c>
      <c r="K540" s="49">
        <v>11</v>
      </c>
      <c r="M540">
        <v>539</v>
      </c>
    </row>
    <row r="541" spans="1:13" ht="12.75">
      <c r="A541" s="13">
        <v>7</v>
      </c>
      <c r="B541" s="13">
        <v>20</v>
      </c>
      <c r="C541" s="14" t="s">
        <v>39</v>
      </c>
      <c r="D541" s="14" t="s">
        <v>1</v>
      </c>
      <c r="E541" s="15">
        <v>1060</v>
      </c>
      <c r="F541" s="15">
        <v>533</v>
      </c>
      <c r="G541" s="66">
        <v>1593</v>
      </c>
      <c r="H541" s="17">
        <v>0</v>
      </c>
      <c r="I541" s="13">
        <v>9</v>
      </c>
      <c r="J541" s="13">
        <v>4</v>
      </c>
      <c r="K541" s="49">
        <v>13</v>
      </c>
      <c r="M541">
        <v>540</v>
      </c>
    </row>
    <row r="542" spans="1:13" ht="12.75">
      <c r="A542" s="13">
        <v>13</v>
      </c>
      <c r="B542" s="13">
        <v>20</v>
      </c>
      <c r="C542" s="14" t="s">
        <v>37</v>
      </c>
      <c r="D542" s="14" t="s">
        <v>31</v>
      </c>
      <c r="E542" s="15">
        <v>749</v>
      </c>
      <c r="F542" s="15">
        <v>532</v>
      </c>
      <c r="G542" s="66">
        <v>1281</v>
      </c>
      <c r="H542" s="17">
        <v>0</v>
      </c>
      <c r="I542" s="13">
        <v>0</v>
      </c>
      <c r="J542" s="13">
        <v>0</v>
      </c>
      <c r="K542" s="49">
        <v>6</v>
      </c>
      <c r="M542">
        <v>541</v>
      </c>
    </row>
    <row r="543" spans="1:13" ht="12.75">
      <c r="A543" s="13">
        <v>18</v>
      </c>
      <c r="B543" s="13">
        <v>20</v>
      </c>
      <c r="C543" s="14" t="s">
        <v>43</v>
      </c>
      <c r="D543" s="14" t="s">
        <v>1</v>
      </c>
      <c r="E543" s="15">
        <v>441</v>
      </c>
      <c r="F543" s="15">
        <v>532</v>
      </c>
      <c r="G543" s="66">
        <v>973</v>
      </c>
      <c r="H543" s="17">
        <v>0</v>
      </c>
      <c r="I543" s="13">
        <v>0</v>
      </c>
      <c r="J543" s="13">
        <v>10</v>
      </c>
      <c r="K543" s="49">
        <v>17</v>
      </c>
      <c r="M543">
        <v>542</v>
      </c>
    </row>
    <row r="544" spans="1:13" ht="12.75">
      <c r="A544" s="13">
        <v>13</v>
      </c>
      <c r="B544" s="13">
        <v>20</v>
      </c>
      <c r="C544" s="14" t="s">
        <v>94</v>
      </c>
      <c r="D544" s="14" t="s">
        <v>83</v>
      </c>
      <c r="E544" s="15">
        <v>786</v>
      </c>
      <c r="F544" s="15">
        <v>530</v>
      </c>
      <c r="G544" s="66">
        <v>1316</v>
      </c>
      <c r="H544" s="17">
        <v>0</v>
      </c>
      <c r="I544" s="13">
        <v>0</v>
      </c>
      <c r="J544" s="13">
        <v>4</v>
      </c>
      <c r="K544" s="49">
        <v>2</v>
      </c>
      <c r="M544">
        <v>543</v>
      </c>
    </row>
    <row r="545" spans="1:13" ht="12.75">
      <c r="A545" s="13">
        <v>19</v>
      </c>
      <c r="B545" s="13">
        <v>20</v>
      </c>
      <c r="C545" s="14" t="s">
        <v>50</v>
      </c>
      <c r="D545" s="14" t="s">
        <v>42</v>
      </c>
      <c r="E545" s="15">
        <v>591</v>
      </c>
      <c r="F545" s="15">
        <v>528</v>
      </c>
      <c r="G545" s="66">
        <v>1119</v>
      </c>
      <c r="H545" s="17">
        <v>0</v>
      </c>
      <c r="I545" s="13">
        <v>0</v>
      </c>
      <c r="J545" s="13">
        <v>6</v>
      </c>
      <c r="K545" s="49">
        <v>27</v>
      </c>
      <c r="M545">
        <v>544</v>
      </c>
    </row>
    <row r="546" spans="1:13" ht="12.75">
      <c r="A546" s="13">
        <v>12</v>
      </c>
      <c r="B546" s="13">
        <v>20</v>
      </c>
      <c r="C546" s="14" t="s">
        <v>43</v>
      </c>
      <c r="D546" s="14" t="s">
        <v>1</v>
      </c>
      <c r="E546" s="15">
        <v>841</v>
      </c>
      <c r="F546" s="15">
        <v>526</v>
      </c>
      <c r="G546" s="66">
        <v>1367</v>
      </c>
      <c r="H546" s="17">
        <v>0</v>
      </c>
      <c r="I546" s="13">
        <v>0</v>
      </c>
      <c r="J546" s="13">
        <v>6</v>
      </c>
      <c r="K546" s="49">
        <v>9</v>
      </c>
      <c r="M546">
        <v>545</v>
      </c>
    </row>
    <row r="547" spans="1:13" ht="12.75">
      <c r="A547" s="13">
        <v>18</v>
      </c>
      <c r="B547" s="13">
        <v>20</v>
      </c>
      <c r="C547" s="14" t="s">
        <v>57</v>
      </c>
      <c r="D547" s="14" t="s">
        <v>1</v>
      </c>
      <c r="E547" s="15">
        <v>666</v>
      </c>
      <c r="F547" s="15">
        <v>526</v>
      </c>
      <c r="G547" s="66">
        <v>1192</v>
      </c>
      <c r="H547" s="17">
        <v>0</v>
      </c>
      <c r="I547" s="13">
        <v>0</v>
      </c>
      <c r="J547" s="13">
        <v>2</v>
      </c>
      <c r="K547" s="49">
        <v>15</v>
      </c>
      <c r="M547">
        <v>546</v>
      </c>
    </row>
    <row r="548" spans="1:13" ht="12.75">
      <c r="A548" s="13">
        <v>13</v>
      </c>
      <c r="B548" s="13">
        <v>20</v>
      </c>
      <c r="C548" s="14" t="s">
        <v>41</v>
      </c>
      <c r="D548" s="14" t="s">
        <v>42</v>
      </c>
      <c r="E548" s="15">
        <v>832</v>
      </c>
      <c r="F548" s="15">
        <v>525</v>
      </c>
      <c r="G548" s="52">
        <f>SUM(E548:F548)</f>
        <v>1357</v>
      </c>
      <c r="H548" s="17">
        <v>0</v>
      </c>
      <c r="I548" s="13">
        <v>0</v>
      </c>
      <c r="J548" s="13">
        <v>4</v>
      </c>
      <c r="K548" s="49">
        <v>29</v>
      </c>
      <c r="M548">
        <v>547</v>
      </c>
    </row>
    <row r="549" spans="1:13" ht="12.75">
      <c r="A549" s="13">
        <v>17</v>
      </c>
      <c r="B549" s="13">
        <v>20</v>
      </c>
      <c r="C549" s="14" t="s">
        <v>80</v>
      </c>
      <c r="D549" s="14" t="s">
        <v>81</v>
      </c>
      <c r="E549" s="15">
        <v>791</v>
      </c>
      <c r="F549" s="15">
        <v>525</v>
      </c>
      <c r="G549" s="52">
        <f>SUM(E549:F549)</f>
        <v>1316</v>
      </c>
      <c r="H549" s="17">
        <v>0</v>
      </c>
      <c r="I549" s="13">
        <v>0</v>
      </c>
      <c r="J549" s="13">
        <v>10</v>
      </c>
      <c r="K549" s="49">
        <v>29</v>
      </c>
      <c r="M549">
        <v>548</v>
      </c>
    </row>
    <row r="550" spans="1:13" ht="12.75">
      <c r="A550" s="13">
        <v>16</v>
      </c>
      <c r="B550" s="13">
        <v>20</v>
      </c>
      <c r="C550" s="14" t="s">
        <v>55</v>
      </c>
      <c r="D550" s="14" t="s">
        <v>1</v>
      </c>
      <c r="E550" s="15">
        <v>622</v>
      </c>
      <c r="F550" s="15">
        <v>522</v>
      </c>
      <c r="G550" s="66">
        <v>1144</v>
      </c>
      <c r="H550" s="17">
        <v>0</v>
      </c>
      <c r="I550" s="18">
        <v>0</v>
      </c>
      <c r="J550" s="18">
        <v>2</v>
      </c>
      <c r="K550" s="49">
        <v>4</v>
      </c>
      <c r="M550">
        <v>549</v>
      </c>
    </row>
    <row r="551" spans="1:13" ht="12.75">
      <c r="A551" s="13">
        <v>26</v>
      </c>
      <c r="B551" s="13">
        <v>20</v>
      </c>
      <c r="C551" s="14" t="s">
        <v>38</v>
      </c>
      <c r="D551" s="14" t="s">
        <v>1</v>
      </c>
      <c r="E551" s="15">
        <v>120</v>
      </c>
      <c r="F551" s="15">
        <v>520</v>
      </c>
      <c r="G551" s="52">
        <f>SUM(E551:F551)</f>
        <v>640</v>
      </c>
      <c r="H551" s="17">
        <v>0</v>
      </c>
      <c r="I551" s="13">
        <v>0</v>
      </c>
      <c r="J551" s="13">
        <v>6</v>
      </c>
      <c r="K551" s="49">
        <v>29</v>
      </c>
      <c r="M551">
        <v>550</v>
      </c>
    </row>
    <row r="552" spans="1:13" ht="12.75">
      <c r="A552" s="1">
        <v>24</v>
      </c>
      <c r="B552" s="13">
        <v>20</v>
      </c>
      <c r="C552" s="14" t="s">
        <v>72</v>
      </c>
      <c r="D552" s="14" t="s">
        <v>1</v>
      </c>
      <c r="E552" s="15">
        <v>353</v>
      </c>
      <c r="F552" s="15">
        <v>519</v>
      </c>
      <c r="G552" s="66">
        <v>872</v>
      </c>
      <c r="H552" s="17">
        <v>0</v>
      </c>
      <c r="I552" s="13">
        <v>0</v>
      </c>
      <c r="J552" s="13">
        <v>20</v>
      </c>
      <c r="K552" s="49">
        <v>22</v>
      </c>
      <c r="M552">
        <v>551</v>
      </c>
    </row>
    <row r="553" spans="1:13" ht="12.75">
      <c r="A553" s="13">
        <v>17</v>
      </c>
      <c r="B553" s="13">
        <v>20</v>
      </c>
      <c r="C553" s="14" t="s">
        <v>39</v>
      </c>
      <c r="D553" s="14" t="s">
        <v>1</v>
      </c>
      <c r="E553" s="15">
        <v>493</v>
      </c>
      <c r="F553" s="15">
        <v>518</v>
      </c>
      <c r="G553" s="66">
        <v>1011</v>
      </c>
      <c r="H553" s="17">
        <v>0</v>
      </c>
      <c r="I553" s="13">
        <v>0</v>
      </c>
      <c r="J553" s="13">
        <v>14</v>
      </c>
      <c r="K553" s="49">
        <v>7</v>
      </c>
      <c r="M553">
        <v>552</v>
      </c>
    </row>
    <row r="554" spans="1:13" ht="12.75">
      <c r="A554" s="13">
        <v>18</v>
      </c>
      <c r="B554" s="13">
        <v>20</v>
      </c>
      <c r="C554" s="14" t="s">
        <v>52</v>
      </c>
      <c r="D554" s="14" t="s">
        <v>35</v>
      </c>
      <c r="E554" s="15">
        <v>593</v>
      </c>
      <c r="F554" s="15">
        <v>517</v>
      </c>
      <c r="G554" s="66">
        <v>1110</v>
      </c>
      <c r="H554" s="17">
        <v>0</v>
      </c>
      <c r="I554" s="13">
        <v>0</v>
      </c>
      <c r="J554" s="13">
        <v>4</v>
      </c>
      <c r="K554" s="49">
        <v>16</v>
      </c>
      <c r="M554">
        <v>553</v>
      </c>
    </row>
    <row r="555" spans="1:13" ht="12.75">
      <c r="A555" s="13">
        <v>10</v>
      </c>
      <c r="B555" s="13">
        <v>20</v>
      </c>
      <c r="C555" s="14" t="s">
        <v>34</v>
      </c>
      <c r="D555" s="14" t="s">
        <v>35</v>
      </c>
      <c r="E555" s="15">
        <v>1024</v>
      </c>
      <c r="F555" s="15">
        <v>516</v>
      </c>
      <c r="G555" s="66">
        <v>1540</v>
      </c>
      <c r="H555" s="17">
        <v>0</v>
      </c>
      <c r="I555" s="18">
        <v>0</v>
      </c>
      <c r="J555" s="18">
        <v>14</v>
      </c>
      <c r="K555" s="49">
        <v>4</v>
      </c>
      <c r="M555">
        <v>554</v>
      </c>
    </row>
    <row r="556" spans="1:13" ht="12.75">
      <c r="A556" s="13">
        <v>22</v>
      </c>
      <c r="B556" s="13">
        <v>20</v>
      </c>
      <c r="C556" s="14" t="s">
        <v>48</v>
      </c>
      <c r="D556" s="14" t="s">
        <v>42</v>
      </c>
      <c r="E556" s="15">
        <v>482</v>
      </c>
      <c r="F556" s="15">
        <v>516</v>
      </c>
      <c r="G556" s="66">
        <v>998</v>
      </c>
      <c r="H556" s="17">
        <v>0</v>
      </c>
      <c r="I556" s="13">
        <v>0</v>
      </c>
      <c r="J556" s="13">
        <v>8</v>
      </c>
      <c r="K556" s="49">
        <v>14</v>
      </c>
      <c r="M556">
        <v>555</v>
      </c>
    </row>
    <row r="557" spans="1:13" ht="12.75">
      <c r="A557" s="13">
        <v>10</v>
      </c>
      <c r="B557" s="13">
        <v>20</v>
      </c>
      <c r="C557" s="14" t="s">
        <v>39</v>
      </c>
      <c r="D557" s="14" t="s">
        <v>1</v>
      </c>
      <c r="E557" s="15">
        <v>997</v>
      </c>
      <c r="F557" s="15">
        <v>515</v>
      </c>
      <c r="G557" s="66">
        <v>1512</v>
      </c>
      <c r="H557" s="17">
        <v>0</v>
      </c>
      <c r="I557" s="18">
        <v>0</v>
      </c>
      <c r="J557" s="18">
        <v>8</v>
      </c>
      <c r="K557" s="49">
        <v>12</v>
      </c>
      <c r="M557">
        <v>556</v>
      </c>
    </row>
    <row r="558" spans="1:13" ht="12.75">
      <c r="A558" s="13">
        <v>12</v>
      </c>
      <c r="B558" s="13">
        <v>20</v>
      </c>
      <c r="C558" s="14" t="s">
        <v>39</v>
      </c>
      <c r="D558" s="14" t="s">
        <v>1</v>
      </c>
      <c r="E558" s="15">
        <v>720</v>
      </c>
      <c r="F558" s="15">
        <v>515</v>
      </c>
      <c r="G558" s="66">
        <v>1235</v>
      </c>
      <c r="H558" s="17">
        <v>0</v>
      </c>
      <c r="I558" s="13">
        <v>0</v>
      </c>
      <c r="J558" s="13">
        <v>12</v>
      </c>
      <c r="K558" s="49">
        <v>3</v>
      </c>
      <c r="M558">
        <v>557</v>
      </c>
    </row>
    <row r="559" spans="1:13" ht="12.75">
      <c r="A559" s="13">
        <v>23</v>
      </c>
      <c r="B559" s="13">
        <v>20</v>
      </c>
      <c r="C559" s="14" t="s">
        <v>50</v>
      </c>
      <c r="D559" s="14" t="s">
        <v>42</v>
      </c>
      <c r="E559" s="15">
        <v>128</v>
      </c>
      <c r="F559" s="15">
        <v>515</v>
      </c>
      <c r="G559" s="66">
        <v>643</v>
      </c>
      <c r="H559" s="17">
        <v>0</v>
      </c>
      <c r="I559" s="13">
        <v>0</v>
      </c>
      <c r="J559" s="13">
        <v>8</v>
      </c>
      <c r="K559" s="49">
        <v>4</v>
      </c>
      <c r="M559">
        <v>558</v>
      </c>
    </row>
    <row r="560" spans="1:13" ht="12.75">
      <c r="A560" s="13">
        <v>17</v>
      </c>
      <c r="B560" s="13">
        <v>20</v>
      </c>
      <c r="C560" s="14" t="s">
        <v>41</v>
      </c>
      <c r="D560" s="14" t="s">
        <v>42</v>
      </c>
      <c r="E560" s="15">
        <v>832</v>
      </c>
      <c r="F560" s="15">
        <v>514</v>
      </c>
      <c r="G560" s="66">
        <v>1346</v>
      </c>
      <c r="H560" s="17">
        <v>0</v>
      </c>
      <c r="I560" s="13">
        <v>0</v>
      </c>
      <c r="J560" s="13">
        <v>8</v>
      </c>
      <c r="K560" s="49">
        <v>21</v>
      </c>
      <c r="M560">
        <v>559</v>
      </c>
    </row>
    <row r="561" spans="1:13" ht="12.75">
      <c r="A561" s="13">
        <v>11</v>
      </c>
      <c r="B561" s="13">
        <v>20</v>
      </c>
      <c r="C561" s="14" t="s">
        <v>50</v>
      </c>
      <c r="D561" s="14" t="s">
        <v>42</v>
      </c>
      <c r="E561" s="15">
        <v>820</v>
      </c>
      <c r="F561" s="15">
        <v>514</v>
      </c>
      <c r="G561" s="66">
        <v>1334</v>
      </c>
      <c r="H561" s="17">
        <v>0</v>
      </c>
      <c r="I561" s="13">
        <v>0</v>
      </c>
      <c r="J561" s="13">
        <v>6</v>
      </c>
      <c r="K561" s="49">
        <v>18</v>
      </c>
      <c r="M561">
        <v>560</v>
      </c>
    </row>
    <row r="562" spans="1:13" ht="12.75">
      <c r="A562" s="13">
        <v>19</v>
      </c>
      <c r="B562" s="13">
        <v>20</v>
      </c>
      <c r="C562" s="14" t="s">
        <v>53</v>
      </c>
      <c r="D562" s="14" t="s">
        <v>1</v>
      </c>
      <c r="E562" s="15">
        <v>794</v>
      </c>
      <c r="F562" s="15">
        <v>513</v>
      </c>
      <c r="G562" s="52">
        <f>SUM(E562:F562)</f>
        <v>1307</v>
      </c>
      <c r="H562" s="17">
        <v>0</v>
      </c>
      <c r="I562" s="13">
        <v>0</v>
      </c>
      <c r="J562" s="13">
        <v>4</v>
      </c>
      <c r="K562" s="49">
        <v>29</v>
      </c>
      <c r="M562">
        <v>561</v>
      </c>
    </row>
    <row r="563" spans="1:13" ht="12.75">
      <c r="A563" s="13">
        <v>22</v>
      </c>
      <c r="B563" s="13">
        <v>20</v>
      </c>
      <c r="C563" s="14" t="s">
        <v>51</v>
      </c>
      <c r="D563" s="14" t="s">
        <v>1</v>
      </c>
      <c r="E563" s="15">
        <v>358</v>
      </c>
      <c r="F563" s="15">
        <v>512</v>
      </c>
      <c r="G563" s="66">
        <v>870</v>
      </c>
      <c r="H563" s="17">
        <v>0</v>
      </c>
      <c r="I563" s="13">
        <v>0</v>
      </c>
      <c r="J563" s="13">
        <v>16</v>
      </c>
      <c r="K563" s="49">
        <v>4</v>
      </c>
      <c r="M563">
        <v>562</v>
      </c>
    </row>
    <row r="564" spans="1:13" ht="12.75">
      <c r="A564" s="13">
        <v>17</v>
      </c>
      <c r="B564" s="13">
        <v>20</v>
      </c>
      <c r="C564" s="14" t="s">
        <v>36</v>
      </c>
      <c r="D564" s="14" t="s">
        <v>1</v>
      </c>
      <c r="E564" s="15">
        <v>801</v>
      </c>
      <c r="F564" s="15">
        <v>509</v>
      </c>
      <c r="G564" s="66">
        <v>1310</v>
      </c>
      <c r="H564" s="17">
        <v>0</v>
      </c>
      <c r="I564" s="13">
        <v>0</v>
      </c>
      <c r="J564" s="13">
        <v>10</v>
      </c>
      <c r="K564" s="49">
        <v>15</v>
      </c>
      <c r="M564">
        <v>563</v>
      </c>
    </row>
    <row r="565" spans="1:13" ht="12.75">
      <c r="A565" s="13">
        <v>16</v>
      </c>
      <c r="B565" s="13">
        <v>20</v>
      </c>
      <c r="C565" s="14" t="s">
        <v>70</v>
      </c>
      <c r="D565" s="14" t="s">
        <v>71</v>
      </c>
      <c r="E565" s="15">
        <v>651</v>
      </c>
      <c r="F565" s="15">
        <v>508</v>
      </c>
      <c r="G565" s="66">
        <v>1159</v>
      </c>
      <c r="H565" s="15">
        <v>0</v>
      </c>
      <c r="I565" s="18">
        <v>0</v>
      </c>
      <c r="J565" s="18">
        <v>12</v>
      </c>
      <c r="K565" s="49">
        <v>18</v>
      </c>
      <c r="M565">
        <v>564</v>
      </c>
    </row>
    <row r="566" spans="1:13" ht="12.75">
      <c r="A566" s="13">
        <v>16</v>
      </c>
      <c r="B566" s="13">
        <v>20</v>
      </c>
      <c r="C566" s="14" t="s">
        <v>58</v>
      </c>
      <c r="D566" s="14" t="s">
        <v>87</v>
      </c>
      <c r="E566" s="15">
        <v>720</v>
      </c>
      <c r="F566" s="15">
        <v>507</v>
      </c>
      <c r="G566" s="66">
        <v>1227</v>
      </c>
      <c r="H566" s="15">
        <v>0</v>
      </c>
      <c r="I566" s="18">
        <v>0</v>
      </c>
      <c r="J566" s="18">
        <v>4</v>
      </c>
      <c r="K566" s="49">
        <v>17</v>
      </c>
      <c r="M566">
        <v>565</v>
      </c>
    </row>
    <row r="567" spans="1:13" ht="12.75">
      <c r="A567" s="13">
        <v>17</v>
      </c>
      <c r="B567" s="13">
        <v>20</v>
      </c>
      <c r="C567" s="14" t="s">
        <v>40</v>
      </c>
      <c r="D567" s="14" t="s">
        <v>1</v>
      </c>
      <c r="E567" s="15">
        <v>778</v>
      </c>
      <c r="F567" s="15">
        <v>506</v>
      </c>
      <c r="G567" s="66">
        <v>1284</v>
      </c>
      <c r="H567" s="17">
        <v>0</v>
      </c>
      <c r="I567" s="13">
        <v>0</v>
      </c>
      <c r="J567" s="13">
        <v>4</v>
      </c>
      <c r="K567" s="49">
        <v>11</v>
      </c>
      <c r="M567">
        <v>566</v>
      </c>
    </row>
    <row r="568" spans="1:13" ht="12.75">
      <c r="A568" s="13">
        <v>23</v>
      </c>
      <c r="B568" s="13">
        <v>20</v>
      </c>
      <c r="C568" s="14" t="s">
        <v>50</v>
      </c>
      <c r="D568" s="14" t="s">
        <v>42</v>
      </c>
      <c r="E568" s="15">
        <v>338</v>
      </c>
      <c r="F568" s="15">
        <v>502</v>
      </c>
      <c r="G568" s="66">
        <v>840</v>
      </c>
      <c r="H568" s="17">
        <v>0</v>
      </c>
      <c r="I568" s="13">
        <v>0</v>
      </c>
      <c r="J568" s="13">
        <v>4</v>
      </c>
      <c r="K568" s="49">
        <v>9</v>
      </c>
      <c r="M568">
        <v>567</v>
      </c>
    </row>
    <row r="569" spans="1:13" ht="12.75">
      <c r="A569" s="13">
        <v>21</v>
      </c>
      <c r="B569" s="13">
        <v>20</v>
      </c>
      <c r="C569" s="14" t="s">
        <v>56</v>
      </c>
      <c r="D569" s="14" t="s">
        <v>42</v>
      </c>
      <c r="E569" s="15">
        <v>596</v>
      </c>
      <c r="F569" s="15">
        <v>501</v>
      </c>
      <c r="G569" s="66">
        <v>1097</v>
      </c>
      <c r="H569" s="17">
        <v>0</v>
      </c>
      <c r="I569" s="13">
        <v>0</v>
      </c>
      <c r="J569" s="13">
        <v>0</v>
      </c>
      <c r="K569" s="49">
        <v>27</v>
      </c>
      <c r="M569">
        <v>568</v>
      </c>
    </row>
    <row r="570" spans="1:13" ht="12.75">
      <c r="A570" s="13">
        <v>13</v>
      </c>
      <c r="B570" s="13">
        <v>20</v>
      </c>
      <c r="C570" s="14" t="s">
        <v>50</v>
      </c>
      <c r="D570" s="14" t="s">
        <v>42</v>
      </c>
      <c r="E570" s="15">
        <v>956</v>
      </c>
      <c r="F570" s="15">
        <v>496</v>
      </c>
      <c r="G570" s="52">
        <f>SUM(E570:F570)</f>
        <v>1452</v>
      </c>
      <c r="H570" s="17">
        <v>0</v>
      </c>
      <c r="I570" s="13">
        <v>0</v>
      </c>
      <c r="J570" s="13">
        <v>12</v>
      </c>
      <c r="K570" s="49">
        <v>28</v>
      </c>
      <c r="M570">
        <v>569</v>
      </c>
    </row>
    <row r="571" spans="1:13" ht="12.75">
      <c r="A571" s="13">
        <v>12</v>
      </c>
      <c r="B571" s="13">
        <v>20</v>
      </c>
      <c r="C571" s="14" t="s">
        <v>49</v>
      </c>
      <c r="D571" s="14" t="s">
        <v>35</v>
      </c>
      <c r="E571" s="15">
        <v>803</v>
      </c>
      <c r="F571" s="15">
        <v>496</v>
      </c>
      <c r="G571" s="66">
        <v>1299</v>
      </c>
      <c r="H571" s="17">
        <v>0</v>
      </c>
      <c r="I571" s="13">
        <v>0</v>
      </c>
      <c r="J571" s="13">
        <v>2</v>
      </c>
      <c r="K571" s="49">
        <v>18</v>
      </c>
      <c r="M571">
        <v>570</v>
      </c>
    </row>
    <row r="572" spans="1:13" ht="12.75">
      <c r="A572" s="13">
        <v>24</v>
      </c>
      <c r="B572" s="13">
        <v>20</v>
      </c>
      <c r="C572" s="14" t="s">
        <v>47</v>
      </c>
      <c r="D572" s="14" t="s">
        <v>1</v>
      </c>
      <c r="E572" s="15">
        <v>329</v>
      </c>
      <c r="F572" s="15">
        <v>496</v>
      </c>
      <c r="G572" s="66">
        <v>825</v>
      </c>
      <c r="H572" s="17">
        <v>0</v>
      </c>
      <c r="I572" s="13">
        <v>0</v>
      </c>
      <c r="J572" s="13">
        <v>6</v>
      </c>
      <c r="K572" s="49">
        <v>26</v>
      </c>
      <c r="M572">
        <v>571</v>
      </c>
    </row>
    <row r="573" spans="1:13" ht="12.75">
      <c r="A573" s="13">
        <v>25</v>
      </c>
      <c r="B573" s="13">
        <v>20</v>
      </c>
      <c r="C573" s="14" t="s">
        <v>30</v>
      </c>
      <c r="D573" s="14" t="s">
        <v>31</v>
      </c>
      <c r="E573" s="15">
        <v>373</v>
      </c>
      <c r="F573" s="15">
        <v>495</v>
      </c>
      <c r="G573" s="66">
        <v>868</v>
      </c>
      <c r="H573" s="17">
        <v>0</v>
      </c>
      <c r="I573" s="13">
        <v>0</v>
      </c>
      <c r="J573" s="13">
        <v>8</v>
      </c>
      <c r="K573" s="49">
        <v>30</v>
      </c>
      <c r="M573">
        <v>572</v>
      </c>
    </row>
    <row r="574" spans="1:13" ht="12.75">
      <c r="A574" s="13">
        <v>26</v>
      </c>
      <c r="B574" s="13">
        <v>20</v>
      </c>
      <c r="C574" s="14" t="s">
        <v>44</v>
      </c>
      <c r="D574" s="14" t="s">
        <v>1</v>
      </c>
      <c r="E574" s="15">
        <v>514</v>
      </c>
      <c r="F574" s="15">
        <v>494</v>
      </c>
      <c r="G574" s="66">
        <v>1008</v>
      </c>
      <c r="H574" s="17">
        <v>0</v>
      </c>
      <c r="I574" s="13">
        <v>0</v>
      </c>
      <c r="J574" s="13">
        <v>8</v>
      </c>
      <c r="K574" s="49">
        <v>19</v>
      </c>
      <c r="M574">
        <v>573</v>
      </c>
    </row>
    <row r="575" spans="1:13" ht="12.75">
      <c r="A575" s="13">
        <v>23</v>
      </c>
      <c r="B575" s="13">
        <v>20</v>
      </c>
      <c r="C575" s="14" t="s">
        <v>43</v>
      </c>
      <c r="D575" s="14" t="s">
        <v>1</v>
      </c>
      <c r="E575" s="15">
        <v>190</v>
      </c>
      <c r="F575" s="15">
        <v>494</v>
      </c>
      <c r="G575" s="66">
        <v>684</v>
      </c>
      <c r="H575" s="17">
        <v>0</v>
      </c>
      <c r="I575" s="13">
        <v>0</v>
      </c>
      <c r="J575" s="13">
        <v>16</v>
      </c>
      <c r="K575" s="49">
        <v>13</v>
      </c>
      <c r="M575">
        <v>574</v>
      </c>
    </row>
    <row r="576" spans="1:13" ht="12.75">
      <c r="A576" s="13">
        <v>25</v>
      </c>
      <c r="B576" s="13">
        <v>20</v>
      </c>
      <c r="C576" s="14" t="s">
        <v>55</v>
      </c>
      <c r="D576" s="14" t="s">
        <v>1</v>
      </c>
      <c r="E576" s="15">
        <v>-188</v>
      </c>
      <c r="F576" s="15">
        <v>492</v>
      </c>
      <c r="G576" s="66">
        <v>304</v>
      </c>
      <c r="H576" s="17">
        <v>0</v>
      </c>
      <c r="I576" s="13">
        <v>0</v>
      </c>
      <c r="J576" s="13">
        <v>10</v>
      </c>
      <c r="K576" s="49">
        <v>24</v>
      </c>
      <c r="M576">
        <v>575</v>
      </c>
    </row>
    <row r="577" spans="1:13" ht="12.75">
      <c r="A577" s="13">
        <v>18</v>
      </c>
      <c r="B577" s="13">
        <v>20</v>
      </c>
      <c r="C577" s="14" t="s">
        <v>52</v>
      </c>
      <c r="D577" s="14" t="s">
        <v>35</v>
      </c>
      <c r="E577" s="15">
        <v>655</v>
      </c>
      <c r="F577" s="15">
        <v>491</v>
      </c>
      <c r="G577" s="66">
        <v>1146</v>
      </c>
      <c r="H577" s="17">
        <v>0</v>
      </c>
      <c r="I577" s="13">
        <v>0</v>
      </c>
      <c r="J577" s="13">
        <v>8</v>
      </c>
      <c r="K577" s="49">
        <v>8</v>
      </c>
      <c r="M577">
        <v>576</v>
      </c>
    </row>
    <row r="578" spans="1:13" ht="12.75">
      <c r="A578" s="13">
        <v>24</v>
      </c>
      <c r="B578" s="13">
        <v>20</v>
      </c>
      <c r="C578" s="14" t="s">
        <v>56</v>
      </c>
      <c r="D578" s="14" t="s">
        <v>42</v>
      </c>
      <c r="E578" s="15">
        <v>583</v>
      </c>
      <c r="F578" s="15">
        <v>491</v>
      </c>
      <c r="G578" s="66">
        <v>1074</v>
      </c>
      <c r="H578" s="17">
        <v>0</v>
      </c>
      <c r="I578" s="13">
        <v>0</v>
      </c>
      <c r="J578" s="13">
        <v>2</v>
      </c>
      <c r="K578" s="49">
        <v>25</v>
      </c>
      <c r="M578">
        <v>577</v>
      </c>
    </row>
    <row r="579" spans="1:13" ht="12.75">
      <c r="A579" s="13">
        <v>27</v>
      </c>
      <c r="B579" s="13">
        <v>20</v>
      </c>
      <c r="C579" s="14" t="s">
        <v>51</v>
      </c>
      <c r="D579" s="14" t="s">
        <v>1</v>
      </c>
      <c r="E579" s="15">
        <v>222</v>
      </c>
      <c r="F579" s="15">
        <v>491</v>
      </c>
      <c r="G579" s="66">
        <v>713</v>
      </c>
      <c r="H579" s="17">
        <v>0</v>
      </c>
      <c r="I579" s="13">
        <v>0</v>
      </c>
      <c r="J579" s="13">
        <v>12</v>
      </c>
      <c r="K579" s="49">
        <v>27</v>
      </c>
      <c r="M579">
        <v>578</v>
      </c>
    </row>
    <row r="580" spans="1:13" ht="12.75">
      <c r="A580" s="13">
        <v>5</v>
      </c>
      <c r="B580" s="13">
        <v>20</v>
      </c>
      <c r="C580" s="14" t="s">
        <v>0</v>
      </c>
      <c r="D580" s="14" t="s">
        <v>1</v>
      </c>
      <c r="E580" s="15">
        <v>1307</v>
      </c>
      <c r="F580" s="15">
        <v>489</v>
      </c>
      <c r="G580" s="52">
        <f>SUM(E580:F580)</f>
        <v>1796</v>
      </c>
      <c r="H580" s="17">
        <v>60</v>
      </c>
      <c r="I580" s="13">
        <v>16</v>
      </c>
      <c r="J580" s="13">
        <v>10</v>
      </c>
      <c r="K580" s="49">
        <v>29</v>
      </c>
      <c r="M580">
        <v>579</v>
      </c>
    </row>
    <row r="581" spans="1:13" ht="12.75">
      <c r="A581" s="13">
        <v>14</v>
      </c>
      <c r="B581" s="13">
        <v>20</v>
      </c>
      <c r="C581" s="14" t="s">
        <v>47</v>
      </c>
      <c r="D581" s="14" t="s">
        <v>1</v>
      </c>
      <c r="E581" s="15">
        <v>790</v>
      </c>
      <c r="F581" s="15">
        <v>488</v>
      </c>
      <c r="G581" s="66">
        <v>1278</v>
      </c>
      <c r="H581" s="17">
        <v>0</v>
      </c>
      <c r="I581" s="13">
        <v>0</v>
      </c>
      <c r="J581" s="13">
        <v>2</v>
      </c>
      <c r="K581" s="49">
        <v>6</v>
      </c>
      <c r="M581">
        <v>580</v>
      </c>
    </row>
    <row r="582" spans="1:13" ht="12.75">
      <c r="A582" s="13">
        <v>21</v>
      </c>
      <c r="B582" s="13">
        <v>20</v>
      </c>
      <c r="C582" s="14" t="s">
        <v>49</v>
      </c>
      <c r="D582" s="14" t="s">
        <v>35</v>
      </c>
      <c r="E582" s="15">
        <v>356</v>
      </c>
      <c r="F582" s="15">
        <v>488</v>
      </c>
      <c r="G582" s="66">
        <v>844</v>
      </c>
      <c r="H582" s="17">
        <v>0</v>
      </c>
      <c r="I582" s="13">
        <v>0</v>
      </c>
      <c r="J582" s="13">
        <v>2</v>
      </c>
      <c r="K582" s="49">
        <v>7</v>
      </c>
      <c r="M582">
        <v>581</v>
      </c>
    </row>
    <row r="583" spans="1:13" ht="12.75">
      <c r="A583" s="13">
        <v>24</v>
      </c>
      <c r="B583" s="13">
        <v>20</v>
      </c>
      <c r="C583" s="14" t="s">
        <v>56</v>
      </c>
      <c r="D583" s="14" t="s">
        <v>42</v>
      </c>
      <c r="E583" s="15">
        <v>212</v>
      </c>
      <c r="F583" s="15">
        <v>488</v>
      </c>
      <c r="G583" s="66">
        <v>700</v>
      </c>
      <c r="H583" s="17">
        <v>0</v>
      </c>
      <c r="I583" s="13">
        <v>0</v>
      </c>
      <c r="J583" s="13">
        <v>6</v>
      </c>
      <c r="K583" s="49">
        <v>18</v>
      </c>
      <c r="M583">
        <v>582</v>
      </c>
    </row>
    <row r="584" spans="1:13" ht="12.75">
      <c r="A584" s="13">
        <v>9</v>
      </c>
      <c r="B584" s="13">
        <v>20</v>
      </c>
      <c r="C584" s="14" t="s">
        <v>48</v>
      </c>
      <c r="D584" s="14" t="s">
        <v>42</v>
      </c>
      <c r="E584" s="15">
        <v>1094</v>
      </c>
      <c r="F584" s="15">
        <v>486</v>
      </c>
      <c r="G584" s="66">
        <v>1580</v>
      </c>
      <c r="H584" s="17">
        <v>0</v>
      </c>
      <c r="I584" s="13">
        <v>0</v>
      </c>
      <c r="J584" s="13">
        <v>8</v>
      </c>
      <c r="K584" s="49">
        <v>16</v>
      </c>
      <c r="M584">
        <v>583</v>
      </c>
    </row>
    <row r="585" spans="1:13" ht="12.75">
      <c r="A585" s="13">
        <v>22</v>
      </c>
      <c r="B585" s="13">
        <v>20</v>
      </c>
      <c r="C585" s="14" t="s">
        <v>39</v>
      </c>
      <c r="D585" s="14" t="s">
        <v>1</v>
      </c>
      <c r="E585" s="15">
        <v>628</v>
      </c>
      <c r="F585" s="15">
        <v>486</v>
      </c>
      <c r="G585" s="66">
        <v>1114</v>
      </c>
      <c r="H585" s="17">
        <v>0</v>
      </c>
      <c r="I585" s="13">
        <v>0</v>
      </c>
      <c r="J585" s="13">
        <v>6</v>
      </c>
      <c r="K585" s="49">
        <v>20</v>
      </c>
      <c r="M585">
        <v>584</v>
      </c>
    </row>
    <row r="586" spans="1:13" ht="12.75">
      <c r="A586" s="13">
        <v>27</v>
      </c>
      <c r="B586" s="13">
        <v>20</v>
      </c>
      <c r="C586" s="14" t="s">
        <v>95</v>
      </c>
      <c r="D586" s="14" t="s">
        <v>81</v>
      </c>
      <c r="E586" s="15">
        <v>282</v>
      </c>
      <c r="F586" s="15">
        <v>486</v>
      </c>
      <c r="G586" s="52">
        <f>SUM(E586:F586)</f>
        <v>768</v>
      </c>
      <c r="H586" s="17">
        <v>0</v>
      </c>
      <c r="I586" s="13">
        <v>0</v>
      </c>
      <c r="J586" s="13">
        <v>6</v>
      </c>
      <c r="K586" s="49">
        <v>28</v>
      </c>
      <c r="M586">
        <v>585</v>
      </c>
    </row>
    <row r="587" spans="1:13" ht="12.75">
      <c r="A587" s="13">
        <v>22</v>
      </c>
      <c r="B587" s="13">
        <v>20</v>
      </c>
      <c r="C587" s="14" t="s">
        <v>78</v>
      </c>
      <c r="D587" s="14" t="s">
        <v>42</v>
      </c>
      <c r="E587" s="15">
        <v>606</v>
      </c>
      <c r="F587" s="15">
        <v>484</v>
      </c>
      <c r="G587" s="66">
        <v>1090</v>
      </c>
      <c r="H587" s="17">
        <v>0</v>
      </c>
      <c r="I587" s="13">
        <v>0</v>
      </c>
      <c r="J587" s="13">
        <v>4</v>
      </c>
      <c r="K587" s="49">
        <v>11</v>
      </c>
      <c r="M587">
        <v>586</v>
      </c>
    </row>
    <row r="588" spans="1:13" ht="12.75">
      <c r="A588" s="13">
        <v>2</v>
      </c>
      <c r="B588" s="13">
        <v>20</v>
      </c>
      <c r="C588" s="14" t="s">
        <v>38</v>
      </c>
      <c r="D588" s="14" t="s">
        <v>1</v>
      </c>
      <c r="E588" s="15">
        <v>1640</v>
      </c>
      <c r="F588" s="15">
        <v>482</v>
      </c>
      <c r="G588" s="66">
        <v>2122</v>
      </c>
      <c r="H588" s="17">
        <v>75</v>
      </c>
      <c r="I588" s="13">
        <v>14</v>
      </c>
      <c r="J588" s="13">
        <v>0</v>
      </c>
      <c r="K588" s="49">
        <v>2</v>
      </c>
      <c r="M588">
        <v>587</v>
      </c>
    </row>
    <row r="589" spans="1:13" ht="12.75">
      <c r="A589" s="13">
        <v>5</v>
      </c>
      <c r="B589" s="13">
        <v>20</v>
      </c>
      <c r="C589" s="14" t="s">
        <v>55</v>
      </c>
      <c r="D589" s="14" t="s">
        <v>1</v>
      </c>
      <c r="E589" s="15">
        <v>1292</v>
      </c>
      <c r="F589" s="15">
        <v>480</v>
      </c>
      <c r="G589" s="66">
        <v>1772</v>
      </c>
      <c r="H589" s="17">
        <v>60</v>
      </c>
      <c r="I589" s="13">
        <v>17</v>
      </c>
      <c r="J589" s="13">
        <v>4</v>
      </c>
      <c r="K589" s="49">
        <v>27</v>
      </c>
      <c r="M589">
        <v>588</v>
      </c>
    </row>
    <row r="590" spans="1:13" ht="12.75">
      <c r="A590" s="13">
        <v>22</v>
      </c>
      <c r="B590" s="13">
        <v>20</v>
      </c>
      <c r="C590" s="14" t="s">
        <v>30</v>
      </c>
      <c r="D590" s="14" t="s">
        <v>31</v>
      </c>
      <c r="E590" s="15">
        <v>713</v>
      </c>
      <c r="F590" s="15">
        <v>478</v>
      </c>
      <c r="G590" s="52">
        <f>SUM(E590:F590)</f>
        <v>1191</v>
      </c>
      <c r="H590" s="17">
        <v>0</v>
      </c>
      <c r="I590" s="13">
        <v>0</v>
      </c>
      <c r="J590" s="13">
        <v>4</v>
      </c>
      <c r="K590" s="49">
        <v>29</v>
      </c>
      <c r="M590">
        <v>589</v>
      </c>
    </row>
    <row r="591" spans="1:13" ht="12.75">
      <c r="A591" s="13">
        <v>6</v>
      </c>
      <c r="B591" s="13">
        <v>20</v>
      </c>
      <c r="C591" s="14" t="s">
        <v>43</v>
      </c>
      <c r="D591" s="14" t="s">
        <v>1</v>
      </c>
      <c r="E591" s="15">
        <v>1206</v>
      </c>
      <c r="F591" s="15">
        <v>477</v>
      </c>
      <c r="G591" s="66">
        <v>1683</v>
      </c>
      <c r="H591" s="17">
        <v>50</v>
      </c>
      <c r="I591" s="13">
        <v>10</v>
      </c>
      <c r="J591" s="13">
        <v>8</v>
      </c>
      <c r="K591" s="49">
        <v>12</v>
      </c>
      <c r="M591">
        <v>590</v>
      </c>
    </row>
    <row r="592" spans="1:13" ht="12.75">
      <c r="A592" s="13">
        <v>17</v>
      </c>
      <c r="B592" s="13">
        <v>20</v>
      </c>
      <c r="C592" s="14" t="s">
        <v>53</v>
      </c>
      <c r="D592" s="14" t="s">
        <v>1</v>
      </c>
      <c r="E592" s="15">
        <v>750</v>
      </c>
      <c r="F592" s="15">
        <v>475</v>
      </c>
      <c r="G592" s="66">
        <v>1225</v>
      </c>
      <c r="H592" s="17">
        <v>0</v>
      </c>
      <c r="I592" s="13">
        <v>0</v>
      </c>
      <c r="J592" s="13">
        <v>8</v>
      </c>
      <c r="K592" s="49">
        <v>26</v>
      </c>
      <c r="M592">
        <v>591</v>
      </c>
    </row>
    <row r="593" spans="1:13" ht="12.75">
      <c r="A593" s="13">
        <v>24</v>
      </c>
      <c r="B593" s="13">
        <v>20</v>
      </c>
      <c r="C593" s="14" t="s">
        <v>52</v>
      </c>
      <c r="D593" s="14" t="s">
        <v>35</v>
      </c>
      <c r="E593" s="15">
        <v>411</v>
      </c>
      <c r="F593" s="15">
        <v>475</v>
      </c>
      <c r="G593" s="66">
        <v>886</v>
      </c>
      <c r="H593" s="17">
        <v>0</v>
      </c>
      <c r="I593" s="13">
        <v>0</v>
      </c>
      <c r="J593" s="13">
        <v>8</v>
      </c>
      <c r="K593" s="49">
        <v>14</v>
      </c>
      <c r="M593">
        <v>592</v>
      </c>
    </row>
    <row r="594" spans="1:13" ht="12.75">
      <c r="A594" s="13">
        <v>7</v>
      </c>
      <c r="B594" s="13">
        <v>20</v>
      </c>
      <c r="C594" s="14" t="s">
        <v>49</v>
      </c>
      <c r="D594" s="14" t="s">
        <v>35</v>
      </c>
      <c r="E594" s="15">
        <v>1338</v>
      </c>
      <c r="F594" s="15">
        <v>474</v>
      </c>
      <c r="G594" s="66">
        <v>1812</v>
      </c>
      <c r="H594" s="17">
        <v>53</v>
      </c>
      <c r="I594" s="13">
        <v>12</v>
      </c>
      <c r="J594" s="13">
        <v>2</v>
      </c>
      <c r="K594" s="49">
        <v>20</v>
      </c>
      <c r="M594">
        <v>593</v>
      </c>
    </row>
    <row r="595" spans="1:13" ht="12.75">
      <c r="A595" s="13">
        <v>10</v>
      </c>
      <c r="B595" s="13">
        <v>20</v>
      </c>
      <c r="C595" s="14" t="s">
        <v>96</v>
      </c>
      <c r="D595" s="14" t="s">
        <v>89</v>
      </c>
      <c r="E595" s="15">
        <v>1068</v>
      </c>
      <c r="F595" s="15">
        <v>472</v>
      </c>
      <c r="G595" s="66">
        <v>1540</v>
      </c>
      <c r="H595" s="17">
        <v>0</v>
      </c>
      <c r="I595" s="18">
        <v>0</v>
      </c>
      <c r="J595" s="18">
        <v>16</v>
      </c>
      <c r="K595" s="49">
        <v>10</v>
      </c>
      <c r="M595">
        <v>594</v>
      </c>
    </row>
    <row r="596" spans="1:13" ht="12.75">
      <c r="A596" s="13">
        <v>20</v>
      </c>
      <c r="B596" s="13">
        <v>20</v>
      </c>
      <c r="C596" s="14" t="s">
        <v>38</v>
      </c>
      <c r="D596" s="14" t="s">
        <v>1</v>
      </c>
      <c r="E596" s="15">
        <v>600</v>
      </c>
      <c r="F596" s="15">
        <v>471</v>
      </c>
      <c r="G596" s="66">
        <v>1071</v>
      </c>
      <c r="H596" s="17">
        <v>0</v>
      </c>
      <c r="I596" s="13">
        <v>0</v>
      </c>
      <c r="J596" s="13">
        <v>16</v>
      </c>
      <c r="K596" s="49">
        <v>6</v>
      </c>
      <c r="M596">
        <v>595</v>
      </c>
    </row>
    <row r="597" spans="1:13" ht="12.75">
      <c r="A597" s="13">
        <v>6</v>
      </c>
      <c r="B597" s="13">
        <v>20</v>
      </c>
      <c r="C597" s="14" t="s">
        <v>34</v>
      </c>
      <c r="D597" s="14" t="s">
        <v>35</v>
      </c>
      <c r="E597" s="15">
        <v>1133</v>
      </c>
      <c r="F597" s="15">
        <v>469</v>
      </c>
      <c r="G597" s="66">
        <v>1602</v>
      </c>
      <c r="H597" s="17">
        <v>46</v>
      </c>
      <c r="I597" s="13">
        <v>14</v>
      </c>
      <c r="J597" s="13">
        <v>4</v>
      </c>
      <c r="K597" s="49">
        <v>13</v>
      </c>
      <c r="M597">
        <v>596</v>
      </c>
    </row>
    <row r="598" spans="1:13" ht="12.75">
      <c r="A598" s="13">
        <v>19</v>
      </c>
      <c r="B598" s="13">
        <v>20</v>
      </c>
      <c r="C598" s="14" t="s">
        <v>55</v>
      </c>
      <c r="D598" s="14" t="s">
        <v>1</v>
      </c>
      <c r="E598" s="15">
        <v>584</v>
      </c>
      <c r="F598" s="15">
        <v>467</v>
      </c>
      <c r="G598" s="66">
        <v>1051</v>
      </c>
      <c r="H598" s="17">
        <v>0</v>
      </c>
      <c r="I598" s="13">
        <v>0</v>
      </c>
      <c r="J598" s="13">
        <v>2</v>
      </c>
      <c r="K598" s="49">
        <v>18</v>
      </c>
      <c r="M598">
        <v>597</v>
      </c>
    </row>
    <row r="599" spans="1:13" ht="12.75">
      <c r="A599" s="13">
        <v>15</v>
      </c>
      <c r="B599" s="13">
        <v>20</v>
      </c>
      <c r="C599" s="14" t="s">
        <v>85</v>
      </c>
      <c r="D599" s="14" t="s">
        <v>86</v>
      </c>
      <c r="E599" s="15">
        <v>857</v>
      </c>
      <c r="F599" s="15">
        <v>466</v>
      </c>
      <c r="G599" s="52">
        <f>SUM(E599:F599)</f>
        <v>1323</v>
      </c>
      <c r="H599" s="17">
        <v>0</v>
      </c>
      <c r="I599" s="13">
        <v>0</v>
      </c>
      <c r="J599" s="13">
        <v>6</v>
      </c>
      <c r="K599" s="49">
        <v>29</v>
      </c>
      <c r="M599">
        <v>598</v>
      </c>
    </row>
    <row r="600" spans="1:13" ht="12.75">
      <c r="A600" s="13">
        <v>12</v>
      </c>
      <c r="B600" s="13">
        <v>20</v>
      </c>
      <c r="C600" s="14" t="s">
        <v>55</v>
      </c>
      <c r="D600" s="14" t="s">
        <v>1</v>
      </c>
      <c r="E600" s="15">
        <v>926</v>
      </c>
      <c r="F600" s="15">
        <v>465</v>
      </c>
      <c r="G600" s="66">
        <v>1391</v>
      </c>
      <c r="H600" s="17">
        <v>0</v>
      </c>
      <c r="I600" s="13">
        <v>0</v>
      </c>
      <c r="J600" s="13">
        <v>2</v>
      </c>
      <c r="K600" s="49">
        <v>13</v>
      </c>
      <c r="M600">
        <v>599</v>
      </c>
    </row>
    <row r="601" spans="1:13" ht="12.75">
      <c r="A601" s="13">
        <v>16</v>
      </c>
      <c r="B601" s="13">
        <v>20</v>
      </c>
      <c r="C601" s="14" t="s">
        <v>49</v>
      </c>
      <c r="D601" s="14" t="s">
        <v>35</v>
      </c>
      <c r="E601" s="15">
        <v>550</v>
      </c>
      <c r="F601" s="15">
        <v>462</v>
      </c>
      <c r="G601" s="66">
        <v>1012</v>
      </c>
      <c r="H601" s="17">
        <v>0</v>
      </c>
      <c r="I601" s="13">
        <v>0</v>
      </c>
      <c r="J601" s="13">
        <v>4</v>
      </c>
      <c r="K601" s="49">
        <v>13</v>
      </c>
      <c r="M601">
        <v>600</v>
      </c>
    </row>
    <row r="602" spans="1:13" ht="12.75">
      <c r="A602" s="13">
        <v>25</v>
      </c>
      <c r="B602" s="13">
        <v>20</v>
      </c>
      <c r="C602" s="14" t="s">
        <v>44</v>
      </c>
      <c r="D602" s="14" t="s">
        <v>1</v>
      </c>
      <c r="E602" s="15">
        <v>359</v>
      </c>
      <c r="F602" s="15">
        <v>462</v>
      </c>
      <c r="G602" s="66">
        <v>821</v>
      </c>
      <c r="H602" s="17">
        <v>0</v>
      </c>
      <c r="I602" s="13">
        <v>0</v>
      </c>
      <c r="J602" s="13">
        <v>12</v>
      </c>
      <c r="K602" s="49">
        <v>27</v>
      </c>
      <c r="M602">
        <v>601</v>
      </c>
    </row>
    <row r="603" spans="1:13" ht="12.75">
      <c r="A603" s="13">
        <v>5</v>
      </c>
      <c r="B603" s="13">
        <v>20</v>
      </c>
      <c r="C603" s="14" t="s">
        <v>97</v>
      </c>
      <c r="D603" s="14" t="s">
        <v>98</v>
      </c>
      <c r="E603" s="15">
        <v>1230</v>
      </c>
      <c r="F603" s="15">
        <v>461</v>
      </c>
      <c r="G603" s="66">
        <v>1691</v>
      </c>
      <c r="H603" s="17">
        <v>55</v>
      </c>
      <c r="I603" s="13">
        <v>16</v>
      </c>
      <c r="J603" s="13">
        <v>4</v>
      </c>
      <c r="K603" s="49">
        <v>12</v>
      </c>
      <c r="M603">
        <v>602</v>
      </c>
    </row>
    <row r="604" spans="1:13" ht="12.75">
      <c r="A604" s="13">
        <v>16</v>
      </c>
      <c r="B604" s="13">
        <v>20</v>
      </c>
      <c r="C604" s="14" t="s">
        <v>55</v>
      </c>
      <c r="D604" s="14" t="s">
        <v>1</v>
      </c>
      <c r="E604" s="15">
        <v>828</v>
      </c>
      <c r="F604" s="15">
        <v>459</v>
      </c>
      <c r="G604" s="66">
        <v>1287</v>
      </c>
      <c r="H604" s="15">
        <v>0</v>
      </c>
      <c r="I604" s="18">
        <v>0</v>
      </c>
      <c r="J604" s="18">
        <v>2</v>
      </c>
      <c r="K604" s="49">
        <v>19</v>
      </c>
      <c r="M604">
        <v>603</v>
      </c>
    </row>
    <row r="605" spans="1:13" ht="12.75">
      <c r="A605" s="13">
        <v>26</v>
      </c>
      <c r="B605" s="13">
        <v>20</v>
      </c>
      <c r="C605" s="14" t="s">
        <v>47</v>
      </c>
      <c r="D605" s="14" t="s">
        <v>1</v>
      </c>
      <c r="E605" s="15">
        <v>438</v>
      </c>
      <c r="F605" s="15">
        <v>458</v>
      </c>
      <c r="G605" s="52">
        <f>SUM(E605:F605)</f>
        <v>896</v>
      </c>
      <c r="H605" s="17">
        <v>0</v>
      </c>
      <c r="I605" s="13">
        <v>0</v>
      </c>
      <c r="J605" s="13">
        <v>2</v>
      </c>
      <c r="K605" s="49">
        <v>28</v>
      </c>
      <c r="M605">
        <v>604</v>
      </c>
    </row>
    <row r="606" spans="1:13" ht="12.75">
      <c r="A606" s="13">
        <v>19</v>
      </c>
      <c r="B606" s="13">
        <v>20</v>
      </c>
      <c r="C606" s="14" t="s">
        <v>48</v>
      </c>
      <c r="D606" s="14" t="s">
        <v>42</v>
      </c>
      <c r="E606" s="15">
        <v>610</v>
      </c>
      <c r="F606" s="15">
        <v>454</v>
      </c>
      <c r="G606" s="66">
        <v>1064</v>
      </c>
      <c r="H606" s="17">
        <v>0</v>
      </c>
      <c r="I606" s="18">
        <v>0</v>
      </c>
      <c r="J606" s="18">
        <v>6</v>
      </c>
      <c r="K606" s="49">
        <v>4</v>
      </c>
      <c r="M606">
        <v>605</v>
      </c>
    </row>
    <row r="607" spans="1:13" ht="12.75">
      <c r="A607" s="13">
        <v>20</v>
      </c>
      <c r="B607" s="13">
        <v>20</v>
      </c>
      <c r="C607" s="14" t="s">
        <v>62</v>
      </c>
      <c r="D607" s="14" t="s">
        <v>61</v>
      </c>
      <c r="E607" s="15">
        <v>673</v>
      </c>
      <c r="F607" s="15">
        <v>453</v>
      </c>
      <c r="G607" s="66">
        <v>1126</v>
      </c>
      <c r="H607" s="17">
        <v>0</v>
      </c>
      <c r="I607" s="13">
        <v>0</v>
      </c>
      <c r="J607" s="13">
        <v>28</v>
      </c>
      <c r="K607" s="49">
        <v>12</v>
      </c>
      <c r="M607">
        <v>606</v>
      </c>
    </row>
    <row r="608" spans="1:13" ht="12.75">
      <c r="A608" s="13">
        <v>21</v>
      </c>
      <c r="B608" s="13">
        <v>20</v>
      </c>
      <c r="C608" s="14" t="s">
        <v>59</v>
      </c>
      <c r="D608" s="14" t="s">
        <v>1</v>
      </c>
      <c r="E608" s="15">
        <v>502</v>
      </c>
      <c r="F608" s="15">
        <v>448</v>
      </c>
      <c r="G608" s="66">
        <v>950</v>
      </c>
      <c r="H608" s="17">
        <v>0</v>
      </c>
      <c r="I608" s="13">
        <v>0</v>
      </c>
      <c r="J608" s="13">
        <v>10</v>
      </c>
      <c r="K608" s="49">
        <v>8</v>
      </c>
      <c r="M608">
        <v>607</v>
      </c>
    </row>
    <row r="609" spans="1:13" ht="12.75">
      <c r="A609" s="13">
        <v>17</v>
      </c>
      <c r="B609" s="13">
        <v>20</v>
      </c>
      <c r="C609" s="14" t="s">
        <v>44</v>
      </c>
      <c r="D609" s="14" t="s">
        <v>1</v>
      </c>
      <c r="E609" s="15">
        <v>811</v>
      </c>
      <c r="F609" s="15">
        <v>447</v>
      </c>
      <c r="G609" s="66">
        <v>1258</v>
      </c>
      <c r="H609" s="17">
        <v>0</v>
      </c>
      <c r="I609" s="13">
        <v>0</v>
      </c>
      <c r="J609" s="13">
        <v>10</v>
      </c>
      <c r="K609" s="49">
        <v>30</v>
      </c>
      <c r="M609">
        <v>608</v>
      </c>
    </row>
    <row r="610" spans="1:13" ht="12.75">
      <c r="A610" s="13">
        <v>24</v>
      </c>
      <c r="B610" s="13">
        <v>20</v>
      </c>
      <c r="C610" s="14" t="s">
        <v>50</v>
      </c>
      <c r="D610" s="14" t="s">
        <v>42</v>
      </c>
      <c r="E610" s="15">
        <v>507</v>
      </c>
      <c r="F610" s="15">
        <v>445</v>
      </c>
      <c r="G610" s="66">
        <v>952</v>
      </c>
      <c r="H610" s="17">
        <v>0</v>
      </c>
      <c r="I610" s="13">
        <v>0</v>
      </c>
      <c r="J610" s="13">
        <v>10</v>
      </c>
      <c r="K610" s="49">
        <v>21</v>
      </c>
      <c r="M610">
        <v>609</v>
      </c>
    </row>
    <row r="611" spans="1:13" ht="12.75">
      <c r="A611" s="13">
        <v>21</v>
      </c>
      <c r="B611" s="13">
        <v>20</v>
      </c>
      <c r="C611" s="14" t="s">
        <v>48</v>
      </c>
      <c r="D611" s="14" t="s">
        <v>42</v>
      </c>
      <c r="E611" s="15">
        <v>364</v>
      </c>
      <c r="F611" s="15">
        <v>445</v>
      </c>
      <c r="G611" s="66">
        <v>809</v>
      </c>
      <c r="H611" s="17">
        <v>0</v>
      </c>
      <c r="I611" s="13">
        <v>0</v>
      </c>
      <c r="J611" s="13">
        <v>16</v>
      </c>
      <c r="K611" s="49">
        <v>13</v>
      </c>
      <c r="M611">
        <v>610</v>
      </c>
    </row>
    <row r="612" spans="1:13" ht="12.75">
      <c r="A612" s="13">
        <v>24</v>
      </c>
      <c r="B612" s="13">
        <v>20</v>
      </c>
      <c r="C612" s="14" t="s">
        <v>55</v>
      </c>
      <c r="D612" s="14" t="s">
        <v>1</v>
      </c>
      <c r="E612" s="15">
        <v>163</v>
      </c>
      <c r="F612" s="15">
        <v>445</v>
      </c>
      <c r="G612" s="66">
        <v>608</v>
      </c>
      <c r="H612" s="17">
        <v>0</v>
      </c>
      <c r="I612" s="13">
        <v>0</v>
      </c>
      <c r="J612" s="13">
        <v>4</v>
      </c>
      <c r="K612" s="49">
        <v>15</v>
      </c>
      <c r="M612">
        <v>611</v>
      </c>
    </row>
    <row r="613" spans="1:13" ht="12.75">
      <c r="A613" s="13">
        <v>15</v>
      </c>
      <c r="B613" s="13">
        <v>20</v>
      </c>
      <c r="C613" s="14" t="s">
        <v>73</v>
      </c>
      <c r="D613" s="14" t="s">
        <v>71</v>
      </c>
      <c r="E613" s="15">
        <v>853</v>
      </c>
      <c r="F613" s="15">
        <v>444</v>
      </c>
      <c r="G613" s="66">
        <v>1297</v>
      </c>
      <c r="H613" s="17">
        <v>0</v>
      </c>
      <c r="I613" s="13">
        <v>0</v>
      </c>
      <c r="J613" s="13">
        <v>12</v>
      </c>
      <c r="K613" s="49">
        <v>22</v>
      </c>
      <c r="M613">
        <v>612</v>
      </c>
    </row>
    <row r="614" spans="1:13" ht="12.75">
      <c r="A614" s="20">
        <v>18</v>
      </c>
      <c r="B614" s="20">
        <v>20</v>
      </c>
      <c r="C614" s="21" t="s">
        <v>57</v>
      </c>
      <c r="D614" s="21" t="s">
        <v>1</v>
      </c>
      <c r="E614" s="22">
        <v>611</v>
      </c>
      <c r="F614" s="22">
        <v>442</v>
      </c>
      <c r="G614" s="71">
        <v>1053</v>
      </c>
      <c r="H614" s="20">
        <v>0</v>
      </c>
      <c r="I614" s="20">
        <v>0</v>
      </c>
      <c r="J614" s="20">
        <v>4</v>
      </c>
      <c r="K614" s="55">
        <v>5</v>
      </c>
      <c r="M614">
        <v>613</v>
      </c>
    </row>
    <row r="615" spans="1:13" ht="12.75">
      <c r="A615" s="13">
        <v>23</v>
      </c>
      <c r="B615" s="13">
        <v>20</v>
      </c>
      <c r="C615" s="14" t="s">
        <v>51</v>
      </c>
      <c r="D615" s="14" t="s">
        <v>1</v>
      </c>
      <c r="E615" s="15">
        <v>50</v>
      </c>
      <c r="F615" s="15">
        <v>442</v>
      </c>
      <c r="G615" s="66">
        <v>492</v>
      </c>
      <c r="H615" s="17">
        <v>0</v>
      </c>
      <c r="I615" s="13">
        <v>0</v>
      </c>
      <c r="J615" s="13">
        <v>14</v>
      </c>
      <c r="K615" s="49">
        <v>2</v>
      </c>
      <c r="M615">
        <v>614</v>
      </c>
    </row>
    <row r="616" spans="1:13" ht="12.75">
      <c r="A616" s="13">
        <v>21</v>
      </c>
      <c r="B616" s="13">
        <v>20</v>
      </c>
      <c r="C616" s="14" t="s">
        <v>59</v>
      </c>
      <c r="D616" s="14" t="s">
        <v>1</v>
      </c>
      <c r="E616" s="15">
        <v>570</v>
      </c>
      <c r="F616" s="15">
        <v>440</v>
      </c>
      <c r="G616" s="66">
        <v>1010</v>
      </c>
      <c r="H616" s="17">
        <v>0</v>
      </c>
      <c r="I616" s="13">
        <v>0</v>
      </c>
      <c r="J616" s="13">
        <v>8</v>
      </c>
      <c r="K616" s="49">
        <v>4</v>
      </c>
      <c r="M616">
        <v>615</v>
      </c>
    </row>
    <row r="617" spans="1:13" ht="12.75">
      <c r="A617" s="13">
        <v>17</v>
      </c>
      <c r="B617" s="13">
        <v>20</v>
      </c>
      <c r="C617" s="14" t="s">
        <v>36</v>
      </c>
      <c r="D617" s="14" t="s">
        <v>1</v>
      </c>
      <c r="E617" s="15">
        <v>819</v>
      </c>
      <c r="F617" s="15">
        <v>439</v>
      </c>
      <c r="G617" s="66">
        <v>1258</v>
      </c>
      <c r="H617" s="17">
        <v>0</v>
      </c>
      <c r="I617" s="13">
        <v>0</v>
      </c>
      <c r="J617" s="13">
        <v>10</v>
      </c>
      <c r="K617" s="49">
        <v>6</v>
      </c>
      <c r="M617">
        <v>616</v>
      </c>
    </row>
    <row r="618" spans="1:13" ht="12.75">
      <c r="A618" s="13">
        <v>17</v>
      </c>
      <c r="B618" s="13">
        <v>20</v>
      </c>
      <c r="C618" s="14" t="s">
        <v>40</v>
      </c>
      <c r="D618" s="14" t="s">
        <v>1</v>
      </c>
      <c r="E618" s="15">
        <v>720</v>
      </c>
      <c r="F618" s="15">
        <v>438</v>
      </c>
      <c r="G618" s="66">
        <v>1158</v>
      </c>
      <c r="H618" s="17">
        <v>0</v>
      </c>
      <c r="I618" s="13">
        <v>0</v>
      </c>
      <c r="J618" s="13">
        <v>4</v>
      </c>
      <c r="K618" s="49">
        <v>27</v>
      </c>
      <c r="M618">
        <v>617</v>
      </c>
    </row>
    <row r="619" spans="1:13" ht="12.75">
      <c r="A619" s="13">
        <v>18</v>
      </c>
      <c r="B619" s="13">
        <v>20</v>
      </c>
      <c r="C619" s="14" t="s">
        <v>49</v>
      </c>
      <c r="D619" s="14" t="s">
        <v>35</v>
      </c>
      <c r="E619" s="15">
        <v>697</v>
      </c>
      <c r="F619" s="15">
        <v>438</v>
      </c>
      <c r="G619" s="66">
        <v>1135</v>
      </c>
      <c r="H619" s="17">
        <v>0</v>
      </c>
      <c r="I619" s="13">
        <v>0</v>
      </c>
      <c r="J619" s="13">
        <v>2</v>
      </c>
      <c r="K619" s="49">
        <v>27</v>
      </c>
      <c r="M619">
        <v>618</v>
      </c>
    </row>
    <row r="620" spans="1:13" ht="12.75">
      <c r="A620" s="13">
        <v>20</v>
      </c>
      <c r="B620" s="13">
        <v>20</v>
      </c>
      <c r="C620" s="14" t="s">
        <v>51</v>
      </c>
      <c r="D620" s="14" t="s">
        <v>1</v>
      </c>
      <c r="E620" s="15">
        <v>518</v>
      </c>
      <c r="F620" s="15">
        <v>438</v>
      </c>
      <c r="G620" s="66">
        <v>956</v>
      </c>
      <c r="H620" s="17">
        <v>0</v>
      </c>
      <c r="I620" s="13">
        <v>0</v>
      </c>
      <c r="J620" s="13">
        <v>10</v>
      </c>
      <c r="K620" s="49">
        <v>8</v>
      </c>
      <c r="M620">
        <v>619</v>
      </c>
    </row>
    <row r="621" spans="1:13" ht="12.75">
      <c r="A621" s="13">
        <v>18</v>
      </c>
      <c r="B621" s="13">
        <v>20</v>
      </c>
      <c r="C621" s="14" t="s">
        <v>56</v>
      </c>
      <c r="D621" s="14" t="s">
        <v>42</v>
      </c>
      <c r="E621" s="15">
        <v>761</v>
      </c>
      <c r="F621" s="15">
        <v>432</v>
      </c>
      <c r="G621" s="66">
        <v>1193</v>
      </c>
      <c r="H621" s="17">
        <v>0</v>
      </c>
      <c r="I621" s="13">
        <v>0</v>
      </c>
      <c r="J621" s="13">
        <v>2</v>
      </c>
      <c r="K621" s="49">
        <v>2</v>
      </c>
      <c r="M621">
        <v>620</v>
      </c>
    </row>
    <row r="622" spans="1:13" ht="12.75">
      <c r="A622" s="13">
        <v>24</v>
      </c>
      <c r="B622" s="13">
        <v>20</v>
      </c>
      <c r="C622" s="14" t="s">
        <v>80</v>
      </c>
      <c r="D622" s="14" t="s">
        <v>81</v>
      </c>
      <c r="E622" s="15">
        <v>267</v>
      </c>
      <c r="F622" s="15">
        <v>432</v>
      </c>
      <c r="G622" s="66">
        <v>699</v>
      </c>
      <c r="H622" s="17">
        <v>0</v>
      </c>
      <c r="I622" s="13">
        <v>0</v>
      </c>
      <c r="J622" s="13">
        <v>10</v>
      </c>
      <c r="K622" s="49">
        <v>11</v>
      </c>
      <c r="M622">
        <v>621</v>
      </c>
    </row>
    <row r="623" spans="1:13" ht="12.75">
      <c r="A623" s="13">
        <v>28</v>
      </c>
      <c r="B623" s="13">
        <v>20</v>
      </c>
      <c r="C623" s="14" t="s">
        <v>36</v>
      </c>
      <c r="D623" s="14" t="s">
        <v>1</v>
      </c>
      <c r="E623" s="15">
        <v>209</v>
      </c>
      <c r="F623" s="15">
        <v>430</v>
      </c>
      <c r="G623" s="66">
        <v>639</v>
      </c>
      <c r="H623" s="17">
        <v>0</v>
      </c>
      <c r="I623" s="13">
        <v>0</v>
      </c>
      <c r="J623" s="13">
        <v>16</v>
      </c>
      <c r="K623" s="49">
        <v>10</v>
      </c>
      <c r="M623">
        <v>622</v>
      </c>
    </row>
    <row r="624" spans="1:13" ht="12.75">
      <c r="A624" s="13">
        <v>16</v>
      </c>
      <c r="B624" s="13">
        <v>20</v>
      </c>
      <c r="C624" s="14" t="s">
        <v>48</v>
      </c>
      <c r="D624" s="14" t="s">
        <v>42</v>
      </c>
      <c r="E624" s="15">
        <v>964</v>
      </c>
      <c r="F624" s="15">
        <v>427</v>
      </c>
      <c r="G624" s="66">
        <v>1391</v>
      </c>
      <c r="H624" s="17">
        <v>0</v>
      </c>
      <c r="I624" s="13">
        <v>0</v>
      </c>
      <c r="J624" s="13">
        <v>16</v>
      </c>
      <c r="K624" s="49">
        <v>15</v>
      </c>
      <c r="M624">
        <v>623</v>
      </c>
    </row>
    <row r="625" spans="1:13" ht="12.75">
      <c r="A625" s="13">
        <v>19</v>
      </c>
      <c r="B625" s="13">
        <v>20</v>
      </c>
      <c r="C625" s="14" t="s">
        <v>34</v>
      </c>
      <c r="D625" s="14" t="s">
        <v>35</v>
      </c>
      <c r="E625" s="15">
        <v>136</v>
      </c>
      <c r="F625" s="15">
        <v>425</v>
      </c>
      <c r="G625" s="66">
        <v>561</v>
      </c>
      <c r="H625" s="17">
        <v>0</v>
      </c>
      <c r="I625" s="13">
        <v>0</v>
      </c>
      <c r="J625" s="13">
        <v>20</v>
      </c>
      <c r="K625" s="49">
        <v>3</v>
      </c>
      <c r="M625">
        <v>624</v>
      </c>
    </row>
    <row r="626" spans="1:13" ht="12.75">
      <c r="A626" s="13">
        <v>20</v>
      </c>
      <c r="B626" s="13">
        <v>20</v>
      </c>
      <c r="C626" s="14" t="s">
        <v>34</v>
      </c>
      <c r="D626" s="14" t="s">
        <v>35</v>
      </c>
      <c r="E626" s="15">
        <v>586</v>
      </c>
      <c r="F626" s="15">
        <v>423</v>
      </c>
      <c r="G626" s="66">
        <v>1009</v>
      </c>
      <c r="H626" s="17">
        <v>0</v>
      </c>
      <c r="I626" s="13">
        <v>0</v>
      </c>
      <c r="J626" s="13">
        <v>14</v>
      </c>
      <c r="K626" s="49">
        <v>18</v>
      </c>
      <c r="M626">
        <v>625</v>
      </c>
    </row>
    <row r="627" spans="1:13" ht="12.75">
      <c r="A627" s="13">
        <v>11</v>
      </c>
      <c r="B627" s="13">
        <v>20</v>
      </c>
      <c r="C627" s="14" t="s">
        <v>50</v>
      </c>
      <c r="D627" s="14" t="s">
        <v>42</v>
      </c>
      <c r="E627" s="15">
        <v>1042</v>
      </c>
      <c r="F627" s="15">
        <v>421</v>
      </c>
      <c r="G627" s="52">
        <f>SUM(E627:F627)</f>
        <v>1463</v>
      </c>
      <c r="H627" s="17">
        <v>0</v>
      </c>
      <c r="I627" s="13">
        <v>0</v>
      </c>
      <c r="J627" s="13">
        <v>2</v>
      </c>
      <c r="K627" s="49">
        <v>29</v>
      </c>
      <c r="M627">
        <v>626</v>
      </c>
    </row>
    <row r="628" spans="1:13" ht="12.75">
      <c r="A628" s="13">
        <v>11</v>
      </c>
      <c r="B628" s="13">
        <v>20</v>
      </c>
      <c r="C628" s="14" t="s">
        <v>48</v>
      </c>
      <c r="D628" s="14" t="s">
        <v>42</v>
      </c>
      <c r="E628" s="15">
        <v>966</v>
      </c>
      <c r="F628" s="15">
        <v>421</v>
      </c>
      <c r="G628" s="66">
        <v>1387</v>
      </c>
      <c r="H628" s="17">
        <v>0</v>
      </c>
      <c r="I628" s="13">
        <v>0</v>
      </c>
      <c r="J628" s="13">
        <v>6</v>
      </c>
      <c r="K628" s="49">
        <v>30</v>
      </c>
      <c r="M628">
        <v>627</v>
      </c>
    </row>
    <row r="629" spans="1:13" ht="12.75">
      <c r="A629" s="13">
        <v>19</v>
      </c>
      <c r="B629" s="13">
        <v>20</v>
      </c>
      <c r="C629" s="14" t="s">
        <v>50</v>
      </c>
      <c r="D629" s="14" t="s">
        <v>42</v>
      </c>
      <c r="E629" s="15">
        <v>588</v>
      </c>
      <c r="F629" s="15">
        <v>421</v>
      </c>
      <c r="G629" s="66">
        <v>1009</v>
      </c>
      <c r="H629" s="17">
        <v>0</v>
      </c>
      <c r="I629" s="13">
        <v>0</v>
      </c>
      <c r="J629" s="13">
        <v>12</v>
      </c>
      <c r="K629" s="49">
        <v>8</v>
      </c>
      <c r="M629">
        <v>628</v>
      </c>
    </row>
    <row r="630" spans="1:13" ht="12.75">
      <c r="A630" s="13">
        <v>23</v>
      </c>
      <c r="B630" s="13">
        <v>20</v>
      </c>
      <c r="C630" s="14" t="s">
        <v>34</v>
      </c>
      <c r="D630" s="14" t="s">
        <v>35</v>
      </c>
      <c r="E630" s="15">
        <v>552</v>
      </c>
      <c r="F630" s="15">
        <v>415</v>
      </c>
      <c r="G630" s="66">
        <v>967</v>
      </c>
      <c r="H630" s="17">
        <v>0</v>
      </c>
      <c r="I630" s="13">
        <v>0</v>
      </c>
      <c r="J630" s="13">
        <v>16</v>
      </c>
      <c r="K630" s="49">
        <v>30</v>
      </c>
      <c r="M630">
        <v>629</v>
      </c>
    </row>
    <row r="631" spans="1:13" ht="12.75">
      <c r="A631" s="13">
        <v>23</v>
      </c>
      <c r="B631" s="13">
        <v>20</v>
      </c>
      <c r="C631" s="14" t="s">
        <v>78</v>
      </c>
      <c r="D631" s="14" t="s">
        <v>42</v>
      </c>
      <c r="E631" s="15">
        <v>498</v>
      </c>
      <c r="F631" s="15">
        <v>414</v>
      </c>
      <c r="G631" s="66">
        <v>912</v>
      </c>
      <c r="H631" s="17">
        <v>0</v>
      </c>
      <c r="I631" s="13">
        <v>0</v>
      </c>
      <c r="J631" s="13">
        <v>2</v>
      </c>
      <c r="K631" s="49">
        <v>15</v>
      </c>
      <c r="M631">
        <v>630</v>
      </c>
    </row>
    <row r="632" spans="1:13" ht="12.75">
      <c r="A632" s="13">
        <v>10</v>
      </c>
      <c r="B632" s="13">
        <v>20</v>
      </c>
      <c r="C632" s="14" t="s">
        <v>39</v>
      </c>
      <c r="D632" s="14" t="s">
        <v>1</v>
      </c>
      <c r="E632" s="15">
        <v>942</v>
      </c>
      <c r="F632" s="15">
        <v>413</v>
      </c>
      <c r="G632" s="66">
        <v>1355</v>
      </c>
      <c r="H632" s="17">
        <v>0</v>
      </c>
      <c r="I632" s="18">
        <v>0</v>
      </c>
      <c r="J632" s="18">
        <v>4</v>
      </c>
      <c r="K632" s="49">
        <v>17</v>
      </c>
      <c r="M632">
        <v>631</v>
      </c>
    </row>
    <row r="633" spans="1:13" ht="12.75">
      <c r="A633" s="13">
        <v>20</v>
      </c>
      <c r="B633" s="13">
        <v>20</v>
      </c>
      <c r="C633" s="14" t="s">
        <v>53</v>
      </c>
      <c r="D633" s="14" t="s">
        <v>35</v>
      </c>
      <c r="E633" s="15">
        <v>617</v>
      </c>
      <c r="F633" s="15">
        <v>413</v>
      </c>
      <c r="G633" s="66">
        <v>1030</v>
      </c>
      <c r="H633" s="17">
        <v>0</v>
      </c>
      <c r="I633" s="18">
        <v>0</v>
      </c>
      <c r="J633" s="18">
        <v>12</v>
      </c>
      <c r="K633" s="49">
        <v>4</v>
      </c>
      <c r="M633">
        <v>632</v>
      </c>
    </row>
    <row r="634" spans="1:13" ht="12.75">
      <c r="A634" s="13">
        <v>15</v>
      </c>
      <c r="B634" s="13">
        <v>20</v>
      </c>
      <c r="C634" s="14" t="s">
        <v>77</v>
      </c>
      <c r="D634" s="14" t="s">
        <v>71</v>
      </c>
      <c r="E634" s="15">
        <v>910</v>
      </c>
      <c r="F634" s="15">
        <v>412</v>
      </c>
      <c r="G634" s="66">
        <v>1322</v>
      </c>
      <c r="H634" s="17">
        <v>0</v>
      </c>
      <c r="I634" s="13">
        <v>0</v>
      </c>
      <c r="J634" s="13">
        <v>10</v>
      </c>
      <c r="K634" s="49">
        <v>25</v>
      </c>
      <c r="M634">
        <v>633</v>
      </c>
    </row>
    <row r="635" spans="1:13" ht="12.75">
      <c r="A635" s="13">
        <v>14</v>
      </c>
      <c r="B635" s="13">
        <v>20</v>
      </c>
      <c r="C635" s="14" t="s">
        <v>48</v>
      </c>
      <c r="D635" s="14" t="s">
        <v>42</v>
      </c>
      <c r="E635" s="15">
        <v>815</v>
      </c>
      <c r="F635" s="15">
        <v>412</v>
      </c>
      <c r="G635" s="66">
        <v>1227</v>
      </c>
      <c r="H635" s="17">
        <v>0</v>
      </c>
      <c r="I635" s="13">
        <v>0</v>
      </c>
      <c r="J635" s="13">
        <v>6</v>
      </c>
      <c r="K635" s="49">
        <v>7</v>
      </c>
      <c r="M635">
        <v>634</v>
      </c>
    </row>
    <row r="636" spans="1:13" ht="12.75">
      <c r="A636" s="13">
        <v>18</v>
      </c>
      <c r="B636" s="13">
        <v>20</v>
      </c>
      <c r="C636" s="14" t="s">
        <v>52</v>
      </c>
      <c r="D636" s="14" t="s">
        <v>35</v>
      </c>
      <c r="E636" s="15">
        <v>730</v>
      </c>
      <c r="F636" s="15">
        <v>412</v>
      </c>
      <c r="G636" s="66">
        <v>1142</v>
      </c>
      <c r="H636" s="17">
        <v>0</v>
      </c>
      <c r="I636" s="13">
        <v>0</v>
      </c>
      <c r="J636" s="13">
        <v>10</v>
      </c>
      <c r="K636" s="49">
        <v>26</v>
      </c>
      <c r="M636">
        <v>635</v>
      </c>
    </row>
    <row r="637" spans="1:13" ht="12.75">
      <c r="A637" s="13">
        <v>26</v>
      </c>
      <c r="B637" s="13">
        <v>20</v>
      </c>
      <c r="C637" s="14" t="s">
        <v>57</v>
      </c>
      <c r="D637" s="14" t="s">
        <v>1</v>
      </c>
      <c r="E637" s="15">
        <v>278</v>
      </c>
      <c r="F637" s="15">
        <v>404</v>
      </c>
      <c r="G637" s="66">
        <v>682</v>
      </c>
      <c r="H637" s="17">
        <v>0</v>
      </c>
      <c r="I637" s="13">
        <v>0</v>
      </c>
      <c r="J637" s="13">
        <v>10</v>
      </c>
      <c r="K637" s="49">
        <v>26</v>
      </c>
      <c r="M637">
        <v>636</v>
      </c>
    </row>
    <row r="638" spans="1:13" ht="12.75">
      <c r="A638" s="13">
        <v>21</v>
      </c>
      <c r="B638" s="13">
        <v>20</v>
      </c>
      <c r="C638" s="14" t="s">
        <v>50</v>
      </c>
      <c r="D638" s="14" t="s">
        <v>42</v>
      </c>
      <c r="E638" s="15">
        <v>692</v>
      </c>
      <c r="F638" s="15">
        <v>403</v>
      </c>
      <c r="G638" s="66">
        <v>1095</v>
      </c>
      <c r="H638" s="17">
        <v>0</v>
      </c>
      <c r="I638" s="13">
        <v>0</v>
      </c>
      <c r="J638" s="13">
        <v>2</v>
      </c>
      <c r="K638" s="49">
        <v>12</v>
      </c>
      <c r="M638">
        <v>637</v>
      </c>
    </row>
    <row r="639" spans="1:13" ht="12.75">
      <c r="A639" s="20">
        <v>21</v>
      </c>
      <c r="B639" s="20">
        <v>20</v>
      </c>
      <c r="C639" s="21" t="s">
        <v>36</v>
      </c>
      <c r="D639" s="21" t="s">
        <v>1</v>
      </c>
      <c r="E639" s="22">
        <v>520</v>
      </c>
      <c r="F639" s="22">
        <v>402</v>
      </c>
      <c r="G639" s="71">
        <v>922</v>
      </c>
      <c r="H639" s="20">
        <v>0</v>
      </c>
      <c r="I639" s="20">
        <v>0</v>
      </c>
      <c r="J639" s="20">
        <v>16</v>
      </c>
      <c r="K639" s="55">
        <v>5</v>
      </c>
      <c r="M639">
        <v>638</v>
      </c>
    </row>
    <row r="640" spans="1:13" ht="12.75">
      <c r="A640" s="13">
        <v>26</v>
      </c>
      <c r="B640" s="13">
        <v>20</v>
      </c>
      <c r="C640" s="14" t="s">
        <v>55</v>
      </c>
      <c r="D640" s="14" t="s">
        <v>1</v>
      </c>
      <c r="E640" s="15">
        <v>52</v>
      </c>
      <c r="F640" s="15">
        <v>402</v>
      </c>
      <c r="G640" s="66">
        <v>454</v>
      </c>
      <c r="H640" s="17">
        <v>0</v>
      </c>
      <c r="I640" s="13">
        <v>0</v>
      </c>
      <c r="J640" s="13">
        <v>10</v>
      </c>
      <c r="K640" s="49">
        <v>12</v>
      </c>
      <c r="M640">
        <v>639</v>
      </c>
    </row>
    <row r="641" spans="1:13" ht="12.75">
      <c r="A641" s="13">
        <v>7</v>
      </c>
      <c r="B641" s="13">
        <v>20</v>
      </c>
      <c r="C641" s="14" t="s">
        <v>88</v>
      </c>
      <c r="D641" s="14" t="s">
        <v>89</v>
      </c>
      <c r="E641" s="15">
        <v>1235</v>
      </c>
      <c r="F641" s="15">
        <v>401</v>
      </c>
      <c r="G641" s="66">
        <v>1636</v>
      </c>
      <c r="H641" s="17">
        <v>51</v>
      </c>
      <c r="I641" s="13">
        <v>17</v>
      </c>
      <c r="J641" s="13">
        <v>8</v>
      </c>
      <c r="K641" s="49">
        <v>10</v>
      </c>
      <c r="M641">
        <v>640</v>
      </c>
    </row>
    <row r="642" spans="1:13" ht="12.75">
      <c r="A642" s="13">
        <v>19</v>
      </c>
      <c r="B642" s="13">
        <v>20</v>
      </c>
      <c r="C642" s="14" t="s">
        <v>47</v>
      </c>
      <c r="D642" s="14" t="s">
        <v>1</v>
      </c>
      <c r="E642" s="15">
        <v>690</v>
      </c>
      <c r="F642" s="15">
        <v>401</v>
      </c>
      <c r="G642" s="66">
        <v>1091</v>
      </c>
      <c r="H642" s="17">
        <v>0</v>
      </c>
      <c r="I642" s="13">
        <v>0</v>
      </c>
      <c r="J642" s="13">
        <v>0</v>
      </c>
      <c r="K642" s="49">
        <v>9</v>
      </c>
      <c r="M642">
        <v>641</v>
      </c>
    </row>
    <row r="643" spans="1:13" ht="12.75">
      <c r="A643" s="13">
        <v>21</v>
      </c>
      <c r="B643" s="13">
        <v>20</v>
      </c>
      <c r="C643" s="14" t="s">
        <v>62</v>
      </c>
      <c r="D643" s="14" t="s">
        <v>61</v>
      </c>
      <c r="E643" s="15">
        <v>646</v>
      </c>
      <c r="F643" s="15">
        <v>400</v>
      </c>
      <c r="G643" s="66">
        <v>1046</v>
      </c>
      <c r="H643" s="17">
        <v>0</v>
      </c>
      <c r="I643" s="13">
        <v>0</v>
      </c>
      <c r="J643" s="13">
        <v>12</v>
      </c>
      <c r="K643" s="49">
        <v>14</v>
      </c>
      <c r="M643">
        <v>642</v>
      </c>
    </row>
    <row r="644" spans="1:13" ht="12.75">
      <c r="A644" s="13">
        <v>26</v>
      </c>
      <c r="B644" s="13">
        <v>20</v>
      </c>
      <c r="C644" s="14" t="s">
        <v>76</v>
      </c>
      <c r="D644" s="14" t="s">
        <v>71</v>
      </c>
      <c r="E644" s="15">
        <v>323</v>
      </c>
      <c r="F644" s="15">
        <v>400</v>
      </c>
      <c r="G644" s="66">
        <v>723</v>
      </c>
      <c r="H644" s="17">
        <v>0</v>
      </c>
      <c r="I644" s="13">
        <v>0</v>
      </c>
      <c r="J644" s="13">
        <v>16</v>
      </c>
      <c r="K644" s="49">
        <v>27</v>
      </c>
      <c r="M644">
        <v>643</v>
      </c>
    </row>
    <row r="645" spans="1:13" ht="12.75">
      <c r="A645" s="13">
        <v>15</v>
      </c>
      <c r="B645" s="13">
        <v>20</v>
      </c>
      <c r="C645" s="14" t="s">
        <v>39</v>
      </c>
      <c r="D645" s="14" t="s">
        <v>1</v>
      </c>
      <c r="E645" s="15">
        <v>777</v>
      </c>
      <c r="F645" s="15">
        <v>397</v>
      </c>
      <c r="G645" s="66">
        <v>1174</v>
      </c>
      <c r="H645" s="17">
        <v>0</v>
      </c>
      <c r="I645" s="18">
        <v>0</v>
      </c>
      <c r="J645" s="18">
        <v>8</v>
      </c>
      <c r="K645" s="49">
        <v>4</v>
      </c>
      <c r="M645">
        <v>644</v>
      </c>
    </row>
    <row r="646" spans="1:13" ht="12.75">
      <c r="A646" s="13">
        <v>4</v>
      </c>
      <c r="B646" s="13">
        <v>20</v>
      </c>
      <c r="C646" s="14" t="s">
        <v>72</v>
      </c>
      <c r="D646" s="14" t="s">
        <v>91</v>
      </c>
      <c r="E646" s="15">
        <v>1358</v>
      </c>
      <c r="F646" s="15">
        <v>392</v>
      </c>
      <c r="G646" s="66">
        <v>1750</v>
      </c>
      <c r="H646" s="17">
        <v>65</v>
      </c>
      <c r="I646" s="13">
        <v>17</v>
      </c>
      <c r="J646" s="13">
        <v>12</v>
      </c>
      <c r="K646" s="49">
        <v>19</v>
      </c>
      <c r="M646">
        <v>645</v>
      </c>
    </row>
    <row r="647" spans="1:13" ht="12.75">
      <c r="A647" s="13">
        <v>25</v>
      </c>
      <c r="B647" s="13">
        <v>20</v>
      </c>
      <c r="C647" s="14" t="s">
        <v>41</v>
      </c>
      <c r="D647" s="14" t="s">
        <v>42</v>
      </c>
      <c r="E647" s="15">
        <v>532</v>
      </c>
      <c r="F647" s="15">
        <v>389</v>
      </c>
      <c r="G647" s="52">
        <f>SUM(E647:F647)</f>
        <v>921</v>
      </c>
      <c r="H647" s="17">
        <v>0</v>
      </c>
      <c r="I647" s="13">
        <v>0</v>
      </c>
      <c r="J647" s="13">
        <v>12</v>
      </c>
      <c r="K647" s="49">
        <v>28</v>
      </c>
      <c r="M647">
        <v>646</v>
      </c>
    </row>
    <row r="648" spans="1:13" ht="12.75">
      <c r="A648" s="13">
        <v>18</v>
      </c>
      <c r="B648" s="13">
        <v>20</v>
      </c>
      <c r="C648" s="14" t="s">
        <v>76</v>
      </c>
      <c r="D648" s="14" t="s">
        <v>71</v>
      </c>
      <c r="E648" s="15">
        <v>871</v>
      </c>
      <c r="F648" s="15">
        <v>386</v>
      </c>
      <c r="G648" s="52">
        <f>SUM(E648:F648)</f>
        <v>1257</v>
      </c>
      <c r="H648" s="17">
        <v>0</v>
      </c>
      <c r="I648" s="13">
        <v>0</v>
      </c>
      <c r="J648" s="13">
        <v>16</v>
      </c>
      <c r="K648" s="49">
        <v>28</v>
      </c>
      <c r="M648">
        <v>647</v>
      </c>
    </row>
    <row r="649" spans="1:13" ht="12.75">
      <c r="A649" s="13">
        <v>23</v>
      </c>
      <c r="B649" s="13">
        <v>20</v>
      </c>
      <c r="C649" s="14" t="s">
        <v>34</v>
      </c>
      <c r="D649" s="14" t="s">
        <v>35</v>
      </c>
      <c r="E649" s="15">
        <v>410</v>
      </c>
      <c r="F649" s="15">
        <v>385</v>
      </c>
      <c r="G649" s="66">
        <v>795</v>
      </c>
      <c r="H649" s="17">
        <v>0</v>
      </c>
      <c r="I649" s="13">
        <v>0</v>
      </c>
      <c r="J649" s="13">
        <v>12</v>
      </c>
      <c r="K649" s="49">
        <v>7</v>
      </c>
      <c r="M649">
        <v>648</v>
      </c>
    </row>
    <row r="650" spans="1:13" ht="12.75">
      <c r="A650" s="13">
        <v>19</v>
      </c>
      <c r="B650" s="13">
        <v>20</v>
      </c>
      <c r="C650" s="14" t="s">
        <v>50</v>
      </c>
      <c r="D650" s="14" t="s">
        <v>42</v>
      </c>
      <c r="E650" s="15">
        <v>754</v>
      </c>
      <c r="F650" s="15">
        <v>384</v>
      </c>
      <c r="G650" s="66">
        <v>1138</v>
      </c>
      <c r="H650" s="17">
        <v>0</v>
      </c>
      <c r="I650" s="13">
        <v>0</v>
      </c>
      <c r="J650" s="13">
        <v>4</v>
      </c>
      <c r="K650" s="49">
        <v>14</v>
      </c>
      <c r="M650">
        <v>649</v>
      </c>
    </row>
    <row r="651" spans="1:13" ht="12.75">
      <c r="A651" s="13">
        <v>10</v>
      </c>
      <c r="B651" s="13">
        <v>20</v>
      </c>
      <c r="C651" s="14" t="s">
        <v>51</v>
      </c>
      <c r="D651" s="14" t="s">
        <v>1</v>
      </c>
      <c r="E651" s="15">
        <v>1102</v>
      </c>
      <c r="F651" s="15">
        <v>381</v>
      </c>
      <c r="G651" s="52">
        <f>SUM(E651:F651)</f>
        <v>1483</v>
      </c>
      <c r="H651" s="17">
        <v>0</v>
      </c>
      <c r="I651" s="18">
        <v>0</v>
      </c>
      <c r="J651" s="18">
        <v>10</v>
      </c>
      <c r="K651" s="49">
        <v>29</v>
      </c>
      <c r="M651">
        <v>650</v>
      </c>
    </row>
    <row r="652" spans="1:13" ht="12.75">
      <c r="A652" s="13">
        <v>20</v>
      </c>
      <c r="B652" s="13">
        <v>20</v>
      </c>
      <c r="C652" s="14" t="s">
        <v>80</v>
      </c>
      <c r="D652" s="14" t="s">
        <v>81</v>
      </c>
      <c r="E652" s="15">
        <v>775</v>
      </c>
      <c r="F652" s="15">
        <v>381</v>
      </c>
      <c r="G652" s="66">
        <v>1156</v>
      </c>
      <c r="H652" s="17">
        <v>0</v>
      </c>
      <c r="I652" s="13">
        <v>0</v>
      </c>
      <c r="J652" s="13">
        <v>4</v>
      </c>
      <c r="K652" s="49">
        <v>25</v>
      </c>
      <c r="M652">
        <v>651</v>
      </c>
    </row>
    <row r="653" spans="1:13" ht="12.75">
      <c r="A653" s="20">
        <v>19</v>
      </c>
      <c r="B653" s="20">
        <v>20</v>
      </c>
      <c r="C653" s="21" t="s">
        <v>56</v>
      </c>
      <c r="D653" s="21" t="s">
        <v>42</v>
      </c>
      <c r="E653" s="22">
        <v>615</v>
      </c>
      <c r="F653" s="22">
        <v>380</v>
      </c>
      <c r="G653" s="71">
        <v>995</v>
      </c>
      <c r="H653" s="20">
        <v>0</v>
      </c>
      <c r="I653" s="22">
        <v>0</v>
      </c>
      <c r="J653" s="22">
        <v>2</v>
      </c>
      <c r="K653" s="55">
        <v>5</v>
      </c>
      <c r="M653">
        <v>652</v>
      </c>
    </row>
    <row r="654" spans="1:13" ht="12.75">
      <c r="A654" s="13">
        <v>22</v>
      </c>
      <c r="B654" s="13">
        <v>20</v>
      </c>
      <c r="C654" s="14" t="s">
        <v>56</v>
      </c>
      <c r="D654" s="14" t="s">
        <v>42</v>
      </c>
      <c r="E654" s="15">
        <v>513</v>
      </c>
      <c r="F654" s="15">
        <v>380</v>
      </c>
      <c r="G654" s="66">
        <v>893</v>
      </c>
      <c r="H654" s="17">
        <v>0</v>
      </c>
      <c r="I654" s="13">
        <v>0</v>
      </c>
      <c r="J654" s="13">
        <v>2</v>
      </c>
      <c r="K654" s="49">
        <v>9</v>
      </c>
      <c r="M654">
        <v>653</v>
      </c>
    </row>
    <row r="655" spans="1:13" ht="12.75">
      <c r="A655" s="13">
        <v>22</v>
      </c>
      <c r="B655" s="13">
        <v>20</v>
      </c>
      <c r="C655" s="14" t="s">
        <v>55</v>
      </c>
      <c r="D655" s="14" t="s">
        <v>1</v>
      </c>
      <c r="E655" s="15">
        <v>528</v>
      </c>
      <c r="F655" s="15">
        <v>378</v>
      </c>
      <c r="G655" s="66">
        <v>906</v>
      </c>
      <c r="H655" s="17">
        <v>0</v>
      </c>
      <c r="I655" s="13">
        <v>0</v>
      </c>
      <c r="J655" s="13">
        <v>0</v>
      </c>
      <c r="K655" s="49">
        <v>2</v>
      </c>
      <c r="M655">
        <v>654</v>
      </c>
    </row>
    <row r="656" spans="1:13" ht="12.75">
      <c r="A656" s="13">
        <v>22</v>
      </c>
      <c r="B656" s="13">
        <v>20</v>
      </c>
      <c r="C656" s="14" t="s">
        <v>44</v>
      </c>
      <c r="D656" s="14" t="s">
        <v>1</v>
      </c>
      <c r="E656" s="15">
        <v>670</v>
      </c>
      <c r="F656" s="15">
        <v>372</v>
      </c>
      <c r="G656" s="66">
        <v>1042</v>
      </c>
      <c r="H656" s="17">
        <v>0</v>
      </c>
      <c r="I656" s="13">
        <v>0</v>
      </c>
      <c r="J656" s="13">
        <v>8</v>
      </c>
      <c r="K656" s="49">
        <v>26</v>
      </c>
      <c r="M656">
        <v>655</v>
      </c>
    </row>
    <row r="657" spans="1:13" ht="12.75">
      <c r="A657" s="13">
        <v>14</v>
      </c>
      <c r="B657" s="13">
        <v>20</v>
      </c>
      <c r="C657" s="14" t="s">
        <v>97</v>
      </c>
      <c r="D657" s="14" t="s">
        <v>98</v>
      </c>
      <c r="E657" s="15">
        <v>787</v>
      </c>
      <c r="F657" s="15">
        <v>369</v>
      </c>
      <c r="G657" s="66">
        <v>1156</v>
      </c>
      <c r="H657" s="17">
        <v>0</v>
      </c>
      <c r="I657" s="13">
        <v>0</v>
      </c>
      <c r="J657" s="13">
        <v>8</v>
      </c>
      <c r="K657" s="49">
        <v>13</v>
      </c>
      <c r="M657">
        <v>656</v>
      </c>
    </row>
    <row r="658" spans="1:13" ht="12.75">
      <c r="A658" s="13">
        <v>22</v>
      </c>
      <c r="B658" s="13">
        <v>20</v>
      </c>
      <c r="C658" s="14" t="s">
        <v>55</v>
      </c>
      <c r="D658" s="14" t="s">
        <v>1</v>
      </c>
      <c r="E658" s="15">
        <v>752</v>
      </c>
      <c r="F658" s="15">
        <v>369</v>
      </c>
      <c r="G658" s="66">
        <v>1121</v>
      </c>
      <c r="H658" s="15">
        <v>0</v>
      </c>
      <c r="I658" s="18">
        <v>0</v>
      </c>
      <c r="J658" s="18">
        <v>2</v>
      </c>
      <c r="K658" s="49">
        <v>23</v>
      </c>
      <c r="M658">
        <v>657</v>
      </c>
    </row>
    <row r="659" spans="1:13" ht="12.75">
      <c r="A659" s="13">
        <v>20</v>
      </c>
      <c r="B659" s="13">
        <v>20</v>
      </c>
      <c r="C659" s="14" t="s">
        <v>70</v>
      </c>
      <c r="D659" s="14" t="s">
        <v>71</v>
      </c>
      <c r="E659" s="15">
        <v>803</v>
      </c>
      <c r="F659" s="15">
        <v>366</v>
      </c>
      <c r="G659" s="66">
        <v>1169</v>
      </c>
      <c r="H659" s="17">
        <v>0</v>
      </c>
      <c r="I659" s="13">
        <v>0</v>
      </c>
      <c r="J659" s="13">
        <v>4</v>
      </c>
      <c r="K659" s="49">
        <v>30</v>
      </c>
      <c r="M659">
        <v>658</v>
      </c>
    </row>
    <row r="660" spans="1:13" ht="12.75">
      <c r="A660" s="13">
        <v>22</v>
      </c>
      <c r="B660" s="13">
        <v>20</v>
      </c>
      <c r="C660" s="14" t="s">
        <v>56</v>
      </c>
      <c r="D660" s="14" t="s">
        <v>42</v>
      </c>
      <c r="E660" s="15">
        <v>682</v>
      </c>
      <c r="F660" s="15">
        <v>366</v>
      </c>
      <c r="G660" s="66">
        <v>1048</v>
      </c>
      <c r="H660" s="17">
        <v>0</v>
      </c>
      <c r="I660" s="13">
        <v>0</v>
      </c>
      <c r="J660" s="13">
        <v>2</v>
      </c>
      <c r="K660" s="49">
        <v>21</v>
      </c>
      <c r="M660">
        <v>659</v>
      </c>
    </row>
    <row r="661" spans="1:13" ht="12.75">
      <c r="A661" s="13">
        <v>19</v>
      </c>
      <c r="B661" s="13">
        <v>20</v>
      </c>
      <c r="C661" s="14" t="s">
        <v>57</v>
      </c>
      <c r="D661" s="14" t="s">
        <v>1</v>
      </c>
      <c r="E661" s="15">
        <v>770</v>
      </c>
      <c r="F661" s="15">
        <v>364</v>
      </c>
      <c r="G661" s="66">
        <v>1134</v>
      </c>
      <c r="H661" s="17">
        <v>0</v>
      </c>
      <c r="I661" s="13">
        <v>0</v>
      </c>
      <c r="J661" s="13">
        <v>4</v>
      </c>
      <c r="K661" s="49">
        <v>22</v>
      </c>
      <c r="M661">
        <v>660</v>
      </c>
    </row>
    <row r="662" spans="1:13" ht="12.75">
      <c r="A662" s="13">
        <v>24</v>
      </c>
      <c r="B662" s="13">
        <v>20</v>
      </c>
      <c r="C662" s="14" t="s">
        <v>77</v>
      </c>
      <c r="D662" s="14" t="s">
        <v>71</v>
      </c>
      <c r="E662" s="15">
        <v>571</v>
      </c>
      <c r="F662" s="15">
        <v>362</v>
      </c>
      <c r="G662" s="52">
        <f>SUM(E662:F662)</f>
        <v>933</v>
      </c>
      <c r="H662" s="17">
        <v>0</v>
      </c>
      <c r="I662" s="13">
        <v>0</v>
      </c>
      <c r="J662" s="13">
        <v>4</v>
      </c>
      <c r="K662" s="49">
        <v>28</v>
      </c>
      <c r="M662">
        <v>661</v>
      </c>
    </row>
    <row r="663" spans="1:13" ht="12.75">
      <c r="A663" s="13">
        <v>16</v>
      </c>
      <c r="B663" s="13">
        <v>20</v>
      </c>
      <c r="C663" s="14" t="s">
        <v>39</v>
      </c>
      <c r="D663" s="14" t="s">
        <v>1</v>
      </c>
      <c r="E663" s="15">
        <v>888</v>
      </c>
      <c r="F663" s="15">
        <v>361</v>
      </c>
      <c r="G663" s="66">
        <v>1249</v>
      </c>
      <c r="H663" s="15">
        <v>0</v>
      </c>
      <c r="I663" s="18">
        <v>0</v>
      </c>
      <c r="J663" s="18">
        <v>6</v>
      </c>
      <c r="K663" s="49">
        <v>27</v>
      </c>
      <c r="M663">
        <v>662</v>
      </c>
    </row>
    <row r="664" spans="1:13" ht="12.75">
      <c r="A664" s="13">
        <v>26</v>
      </c>
      <c r="B664" s="13">
        <v>20</v>
      </c>
      <c r="C664" s="14" t="s">
        <v>56</v>
      </c>
      <c r="D664" s="14" t="s">
        <v>42</v>
      </c>
      <c r="E664" s="15">
        <v>382</v>
      </c>
      <c r="F664" s="15">
        <v>360</v>
      </c>
      <c r="G664" s="66">
        <v>742</v>
      </c>
      <c r="H664" s="17">
        <v>0</v>
      </c>
      <c r="I664" s="13">
        <v>0</v>
      </c>
      <c r="J664" s="13">
        <v>6</v>
      </c>
      <c r="K664" s="49">
        <v>10</v>
      </c>
      <c r="M664">
        <v>663</v>
      </c>
    </row>
    <row r="665" spans="1:13" ht="12.75">
      <c r="A665" s="13">
        <v>17</v>
      </c>
      <c r="B665" s="13">
        <v>20</v>
      </c>
      <c r="C665" s="14" t="s">
        <v>50</v>
      </c>
      <c r="D665" s="14" t="s">
        <v>42</v>
      </c>
      <c r="E665" s="15">
        <v>892</v>
      </c>
      <c r="F665" s="15">
        <v>356</v>
      </c>
      <c r="G665" s="66">
        <v>1248</v>
      </c>
      <c r="H665" s="17">
        <v>0</v>
      </c>
      <c r="I665" s="13">
        <v>0</v>
      </c>
      <c r="J665" s="13">
        <v>6</v>
      </c>
      <c r="K665" s="49">
        <v>22</v>
      </c>
      <c r="M665">
        <v>664</v>
      </c>
    </row>
    <row r="666" spans="1:13" ht="12.75">
      <c r="A666" s="13">
        <v>22</v>
      </c>
      <c r="B666" s="13">
        <v>20</v>
      </c>
      <c r="C666" s="14" t="s">
        <v>39</v>
      </c>
      <c r="D666" s="14" t="s">
        <v>1</v>
      </c>
      <c r="E666" s="15">
        <v>571</v>
      </c>
      <c r="F666" s="15">
        <v>356</v>
      </c>
      <c r="G666" s="66">
        <v>927</v>
      </c>
      <c r="H666" s="17">
        <v>0</v>
      </c>
      <c r="I666" s="13">
        <v>0</v>
      </c>
      <c r="J666" s="13">
        <v>6</v>
      </c>
      <c r="K666" s="49">
        <v>22</v>
      </c>
      <c r="M666">
        <v>665</v>
      </c>
    </row>
    <row r="667" spans="1:13" ht="12.75">
      <c r="A667" s="13">
        <v>15</v>
      </c>
      <c r="B667" s="13">
        <v>20</v>
      </c>
      <c r="C667" s="14" t="s">
        <v>78</v>
      </c>
      <c r="D667" s="14" t="s">
        <v>42</v>
      </c>
      <c r="E667" s="15">
        <v>984</v>
      </c>
      <c r="F667" s="15">
        <v>355</v>
      </c>
      <c r="G667" s="66">
        <v>1339</v>
      </c>
      <c r="H667" s="17">
        <v>0</v>
      </c>
      <c r="I667" s="13">
        <v>0</v>
      </c>
      <c r="J667" s="13">
        <v>2</v>
      </c>
      <c r="K667" s="49">
        <v>10</v>
      </c>
      <c r="M667">
        <v>666</v>
      </c>
    </row>
    <row r="668" spans="1:13" ht="12.75">
      <c r="A668" s="13">
        <v>19</v>
      </c>
      <c r="B668" s="13">
        <v>20</v>
      </c>
      <c r="C668" s="14" t="s">
        <v>77</v>
      </c>
      <c r="D668" s="14" t="s">
        <v>71</v>
      </c>
      <c r="E668" s="15">
        <v>740</v>
      </c>
      <c r="F668" s="15">
        <v>355</v>
      </c>
      <c r="G668" s="66">
        <v>1095</v>
      </c>
      <c r="H668" s="17">
        <v>0</v>
      </c>
      <c r="I668" s="13">
        <v>0</v>
      </c>
      <c r="J668" s="13">
        <v>2</v>
      </c>
      <c r="K668" s="49">
        <v>24</v>
      </c>
      <c r="M668">
        <v>667</v>
      </c>
    </row>
    <row r="669" spans="1:13" ht="12.75">
      <c r="A669" s="13">
        <v>16</v>
      </c>
      <c r="B669" s="13">
        <v>20</v>
      </c>
      <c r="C669" s="14" t="s">
        <v>99</v>
      </c>
      <c r="D669" s="14" t="s">
        <v>75</v>
      </c>
      <c r="E669" s="15">
        <v>908</v>
      </c>
      <c r="F669" s="15">
        <v>354</v>
      </c>
      <c r="G669" s="66">
        <v>1262</v>
      </c>
      <c r="H669" s="17">
        <v>0</v>
      </c>
      <c r="I669" s="13">
        <v>0</v>
      </c>
      <c r="J669" s="13">
        <v>8</v>
      </c>
      <c r="K669" s="49">
        <v>6</v>
      </c>
      <c r="M669">
        <v>668</v>
      </c>
    </row>
    <row r="670" spans="1:13" ht="12.75">
      <c r="A670" s="13">
        <v>20</v>
      </c>
      <c r="B670" s="13">
        <v>20</v>
      </c>
      <c r="C670" s="14" t="s">
        <v>85</v>
      </c>
      <c r="D670" s="14" t="s">
        <v>86</v>
      </c>
      <c r="E670" s="15">
        <v>894</v>
      </c>
      <c r="F670" s="15">
        <v>350</v>
      </c>
      <c r="G670" s="66">
        <v>1244</v>
      </c>
      <c r="H670" s="17">
        <v>0</v>
      </c>
      <c r="I670" s="13">
        <v>0</v>
      </c>
      <c r="J670" s="13">
        <v>4</v>
      </c>
      <c r="K670" s="49">
        <v>19</v>
      </c>
      <c r="M670">
        <v>669</v>
      </c>
    </row>
    <row r="671" spans="1:13" ht="12.75">
      <c r="A671" s="13">
        <v>18</v>
      </c>
      <c r="B671" s="13">
        <v>20</v>
      </c>
      <c r="C671" s="14" t="s">
        <v>38</v>
      </c>
      <c r="D671" s="14" t="s">
        <v>1</v>
      </c>
      <c r="E671" s="15">
        <v>777</v>
      </c>
      <c r="F671" s="15">
        <v>348</v>
      </c>
      <c r="G671" s="66">
        <v>1125</v>
      </c>
      <c r="H671" s="17">
        <v>0</v>
      </c>
      <c r="I671" s="18">
        <v>0</v>
      </c>
      <c r="J671" s="18">
        <v>8</v>
      </c>
      <c r="K671" s="49">
        <v>4</v>
      </c>
      <c r="M671">
        <v>670</v>
      </c>
    </row>
    <row r="672" spans="1:13" ht="12.75">
      <c r="A672" s="13">
        <v>23</v>
      </c>
      <c r="B672" s="13">
        <v>20</v>
      </c>
      <c r="C672" s="14" t="s">
        <v>57</v>
      </c>
      <c r="D672" s="14" t="s">
        <v>1</v>
      </c>
      <c r="E672" s="15">
        <v>488</v>
      </c>
      <c r="F672" s="15">
        <v>348</v>
      </c>
      <c r="G672" s="66">
        <v>836</v>
      </c>
      <c r="H672" s="17">
        <v>0</v>
      </c>
      <c r="I672" s="13">
        <v>0</v>
      </c>
      <c r="J672" s="13">
        <v>12</v>
      </c>
      <c r="K672" s="49">
        <v>11</v>
      </c>
      <c r="M672">
        <v>671</v>
      </c>
    </row>
    <row r="673" spans="1:13" ht="12.75">
      <c r="A673" s="13">
        <v>20</v>
      </c>
      <c r="B673" s="13">
        <v>20</v>
      </c>
      <c r="C673" s="14" t="s">
        <v>49</v>
      </c>
      <c r="D673" s="14" t="s">
        <v>35</v>
      </c>
      <c r="E673" s="15">
        <v>743</v>
      </c>
      <c r="F673" s="15">
        <v>347</v>
      </c>
      <c r="G673" s="66">
        <v>1090</v>
      </c>
      <c r="H673" s="17">
        <v>0</v>
      </c>
      <c r="I673" s="13">
        <v>0</v>
      </c>
      <c r="J673" s="13">
        <v>4</v>
      </c>
      <c r="K673" s="49">
        <v>15</v>
      </c>
      <c r="M673">
        <v>672</v>
      </c>
    </row>
    <row r="674" spans="1:13" ht="12.75">
      <c r="A674" s="13">
        <v>18</v>
      </c>
      <c r="B674" s="13">
        <v>20</v>
      </c>
      <c r="C674" s="14" t="s">
        <v>58</v>
      </c>
      <c r="D674" s="14" t="s">
        <v>87</v>
      </c>
      <c r="E674" s="15">
        <v>895</v>
      </c>
      <c r="F674" s="15">
        <v>342</v>
      </c>
      <c r="G674" s="66">
        <v>1237</v>
      </c>
      <c r="H674" s="17">
        <v>0</v>
      </c>
      <c r="I674" s="13">
        <v>0</v>
      </c>
      <c r="J674" s="13">
        <v>24</v>
      </c>
      <c r="K674" s="49">
        <v>11</v>
      </c>
      <c r="M674">
        <v>673</v>
      </c>
    </row>
    <row r="675" spans="1:13" ht="12.75">
      <c r="A675" s="13">
        <v>25</v>
      </c>
      <c r="B675" s="13">
        <v>20</v>
      </c>
      <c r="C675" s="14" t="s">
        <v>56</v>
      </c>
      <c r="D675" s="14" t="s">
        <v>42</v>
      </c>
      <c r="E675" s="15">
        <v>217</v>
      </c>
      <c r="F675" s="15">
        <v>342</v>
      </c>
      <c r="G675" s="66">
        <v>559</v>
      </c>
      <c r="H675" s="15">
        <v>0</v>
      </c>
      <c r="I675" s="18">
        <v>0</v>
      </c>
      <c r="J675" s="18">
        <v>4</v>
      </c>
      <c r="K675" s="49">
        <v>15</v>
      </c>
      <c r="M675">
        <v>674</v>
      </c>
    </row>
    <row r="676" spans="1:13" ht="12.75">
      <c r="A676" s="13">
        <v>19</v>
      </c>
      <c r="B676" s="13">
        <v>20</v>
      </c>
      <c r="C676" s="14" t="s">
        <v>49</v>
      </c>
      <c r="D676" s="14" t="s">
        <v>35</v>
      </c>
      <c r="E676" s="15">
        <v>535</v>
      </c>
      <c r="F676" s="15">
        <v>340</v>
      </c>
      <c r="G676" s="66">
        <f>E676+F676</f>
        <v>875</v>
      </c>
      <c r="H676" s="15">
        <v>0</v>
      </c>
      <c r="I676" s="18">
        <v>0</v>
      </c>
      <c r="J676" s="18">
        <v>4</v>
      </c>
      <c r="K676" s="49">
        <v>1</v>
      </c>
      <c r="M676">
        <v>675</v>
      </c>
    </row>
    <row r="677" spans="1:13" ht="12.75">
      <c r="A677" s="13">
        <v>27</v>
      </c>
      <c r="B677" s="13">
        <v>20</v>
      </c>
      <c r="C677" s="14" t="s">
        <v>51</v>
      </c>
      <c r="D677" s="14" t="s">
        <v>1</v>
      </c>
      <c r="E677" s="15">
        <v>260</v>
      </c>
      <c r="F677" s="15">
        <v>340</v>
      </c>
      <c r="G677" s="66">
        <v>600</v>
      </c>
      <c r="H677" s="17">
        <v>0</v>
      </c>
      <c r="I677" s="13">
        <v>0</v>
      </c>
      <c r="J677" s="13">
        <v>8</v>
      </c>
      <c r="K677" s="49">
        <v>30</v>
      </c>
      <c r="M677">
        <v>676</v>
      </c>
    </row>
    <row r="678" spans="1:13" ht="12.75">
      <c r="A678" s="13">
        <v>20</v>
      </c>
      <c r="B678" s="13">
        <v>20</v>
      </c>
      <c r="C678" s="14" t="s">
        <v>56</v>
      </c>
      <c r="D678" s="14" t="s">
        <v>42</v>
      </c>
      <c r="E678" s="15">
        <v>710</v>
      </c>
      <c r="F678" s="15">
        <v>332</v>
      </c>
      <c r="G678" s="66">
        <v>1042</v>
      </c>
      <c r="H678" s="17">
        <v>0</v>
      </c>
      <c r="I678" s="13">
        <v>0</v>
      </c>
      <c r="J678" s="13">
        <v>6</v>
      </c>
      <c r="K678" s="49">
        <v>22</v>
      </c>
      <c r="M678">
        <v>677</v>
      </c>
    </row>
    <row r="679" spans="1:13" ht="12.75">
      <c r="A679" s="13">
        <v>27</v>
      </c>
      <c r="B679" s="13">
        <v>20</v>
      </c>
      <c r="C679" s="14" t="s">
        <v>55</v>
      </c>
      <c r="D679" s="14" t="s">
        <v>1</v>
      </c>
      <c r="E679" s="15">
        <v>434</v>
      </c>
      <c r="F679" s="15">
        <v>329</v>
      </c>
      <c r="G679" s="66">
        <v>763</v>
      </c>
      <c r="H679" s="17">
        <v>0</v>
      </c>
      <c r="I679" s="13">
        <v>0</v>
      </c>
      <c r="J679" s="13">
        <v>8</v>
      </c>
      <c r="K679" s="49">
        <v>25</v>
      </c>
      <c r="M679">
        <v>678</v>
      </c>
    </row>
    <row r="680" spans="1:13" ht="12.75">
      <c r="A680" s="13">
        <v>20</v>
      </c>
      <c r="B680" s="13">
        <v>20</v>
      </c>
      <c r="C680" s="14" t="s">
        <v>57</v>
      </c>
      <c r="D680" s="14" t="s">
        <v>1</v>
      </c>
      <c r="E680" s="15">
        <v>567</v>
      </c>
      <c r="F680" s="15">
        <v>326</v>
      </c>
      <c r="G680" s="66">
        <v>893</v>
      </c>
      <c r="H680" s="17">
        <v>0</v>
      </c>
      <c r="I680" s="13">
        <v>0</v>
      </c>
      <c r="J680" s="13">
        <v>6</v>
      </c>
      <c r="K680" s="49">
        <v>7</v>
      </c>
      <c r="M680">
        <v>679</v>
      </c>
    </row>
    <row r="681" spans="1:13" ht="12.75">
      <c r="A681" s="13">
        <v>11</v>
      </c>
      <c r="B681" s="13">
        <v>20</v>
      </c>
      <c r="C681" s="14" t="s">
        <v>72</v>
      </c>
      <c r="D681" s="14" t="s">
        <v>1</v>
      </c>
      <c r="E681" s="15">
        <v>1346</v>
      </c>
      <c r="F681" s="15">
        <v>325</v>
      </c>
      <c r="G681" s="66">
        <v>1671</v>
      </c>
      <c r="H681" s="17">
        <v>0</v>
      </c>
      <c r="I681" s="13">
        <v>19</v>
      </c>
      <c r="J681" s="13">
        <v>6</v>
      </c>
      <c r="K681" s="49">
        <v>20</v>
      </c>
      <c r="M681">
        <v>680</v>
      </c>
    </row>
    <row r="682" spans="1:13" ht="12.75">
      <c r="A682" s="13">
        <v>24</v>
      </c>
      <c r="B682" s="13">
        <v>20</v>
      </c>
      <c r="C682" s="14" t="s">
        <v>57</v>
      </c>
      <c r="D682" s="14" t="s">
        <v>1</v>
      </c>
      <c r="E682" s="15">
        <v>577</v>
      </c>
      <c r="F682" s="15">
        <v>324</v>
      </c>
      <c r="G682" s="66">
        <v>901</v>
      </c>
      <c r="H682" s="17">
        <v>0</v>
      </c>
      <c r="I682" s="13">
        <v>0</v>
      </c>
      <c r="J682" s="13">
        <v>4</v>
      </c>
      <c r="K682" s="49">
        <v>12</v>
      </c>
      <c r="M682">
        <v>681</v>
      </c>
    </row>
    <row r="683" spans="1:13" ht="12.75">
      <c r="A683" s="13">
        <v>29</v>
      </c>
      <c r="B683" s="13">
        <v>20</v>
      </c>
      <c r="C683" s="14" t="s">
        <v>52</v>
      </c>
      <c r="D683" s="14" t="s">
        <v>35</v>
      </c>
      <c r="E683" s="15">
        <v>232</v>
      </c>
      <c r="F683" s="15">
        <v>322</v>
      </c>
      <c r="G683" s="66">
        <v>554</v>
      </c>
      <c r="H683" s="15">
        <v>0</v>
      </c>
      <c r="I683" s="18">
        <v>0</v>
      </c>
      <c r="J683" s="18">
        <v>16</v>
      </c>
      <c r="K683" s="49">
        <v>23</v>
      </c>
      <c r="M683">
        <v>682</v>
      </c>
    </row>
    <row r="684" spans="1:13" ht="12.75">
      <c r="A684" s="13">
        <v>22</v>
      </c>
      <c r="B684" s="13">
        <v>20</v>
      </c>
      <c r="C684" s="14" t="s">
        <v>76</v>
      </c>
      <c r="D684" s="14" t="s">
        <v>71</v>
      </c>
      <c r="E684" s="15">
        <v>610</v>
      </c>
      <c r="F684" s="15">
        <v>316</v>
      </c>
      <c r="G684" s="66">
        <v>926</v>
      </c>
      <c r="H684" s="17">
        <v>0</v>
      </c>
      <c r="I684" s="13">
        <v>0</v>
      </c>
      <c r="J684" s="13">
        <v>12</v>
      </c>
      <c r="K684" s="49">
        <v>18</v>
      </c>
      <c r="M684">
        <v>683</v>
      </c>
    </row>
    <row r="685" spans="1:13" ht="12.75">
      <c r="A685" s="13">
        <v>25</v>
      </c>
      <c r="B685" s="13">
        <v>20</v>
      </c>
      <c r="C685" s="14" t="s">
        <v>51</v>
      </c>
      <c r="D685" s="14" t="s">
        <v>1</v>
      </c>
      <c r="E685" s="15">
        <v>368</v>
      </c>
      <c r="F685" s="15">
        <v>314</v>
      </c>
      <c r="G685" s="66">
        <v>682</v>
      </c>
      <c r="H685" s="17">
        <v>0</v>
      </c>
      <c r="I685" s="13">
        <v>0</v>
      </c>
      <c r="J685" s="13">
        <v>8</v>
      </c>
      <c r="K685" s="49">
        <v>26</v>
      </c>
      <c r="M685">
        <v>684</v>
      </c>
    </row>
    <row r="686" spans="1:13" ht="12.75">
      <c r="A686" s="13">
        <v>17</v>
      </c>
      <c r="B686" s="13">
        <v>20</v>
      </c>
      <c r="C686" s="14" t="s">
        <v>39</v>
      </c>
      <c r="D686" s="14" t="s">
        <v>1</v>
      </c>
      <c r="E686" s="15">
        <v>872</v>
      </c>
      <c r="F686" s="15">
        <v>312</v>
      </c>
      <c r="G686" s="66">
        <v>1184</v>
      </c>
      <c r="H686" s="17">
        <v>0</v>
      </c>
      <c r="I686" s="13">
        <v>0</v>
      </c>
      <c r="J686" s="13">
        <v>4</v>
      </c>
      <c r="K686" s="49">
        <v>8</v>
      </c>
      <c r="M686">
        <v>685</v>
      </c>
    </row>
    <row r="687" spans="1:13" ht="12.75">
      <c r="A687" s="13">
        <v>23</v>
      </c>
      <c r="B687" s="13">
        <v>20</v>
      </c>
      <c r="C687" s="14" t="s">
        <v>36</v>
      </c>
      <c r="D687" s="14" t="s">
        <v>1</v>
      </c>
      <c r="E687" s="15">
        <v>789</v>
      </c>
      <c r="F687" s="15">
        <v>312</v>
      </c>
      <c r="G687" s="66">
        <v>1101</v>
      </c>
      <c r="H687" s="17">
        <v>0</v>
      </c>
      <c r="I687" s="13">
        <v>0</v>
      </c>
      <c r="J687" s="13">
        <v>6</v>
      </c>
      <c r="K687" s="49">
        <v>25</v>
      </c>
      <c r="M687">
        <v>686</v>
      </c>
    </row>
    <row r="688" spans="1:13" ht="12.75">
      <c r="A688" s="13">
        <v>24</v>
      </c>
      <c r="B688" s="13">
        <v>20</v>
      </c>
      <c r="C688" s="14" t="s">
        <v>58</v>
      </c>
      <c r="D688" s="14" t="s">
        <v>35</v>
      </c>
      <c r="E688" s="15">
        <v>688</v>
      </c>
      <c r="F688" s="15">
        <v>306</v>
      </c>
      <c r="G688" s="66">
        <v>994</v>
      </c>
      <c r="H688" s="17">
        <v>0</v>
      </c>
      <c r="I688" s="13">
        <v>0</v>
      </c>
      <c r="J688" s="13">
        <v>6</v>
      </c>
      <c r="K688" s="49">
        <v>27</v>
      </c>
      <c r="M688">
        <v>687</v>
      </c>
    </row>
    <row r="689" spans="1:13" ht="12.75">
      <c r="A689" s="13">
        <v>17</v>
      </c>
      <c r="B689" s="13">
        <v>20</v>
      </c>
      <c r="C689" s="14" t="s">
        <v>37</v>
      </c>
      <c r="D689" s="14" t="s">
        <v>31</v>
      </c>
      <c r="E689" s="15">
        <v>651</v>
      </c>
      <c r="F689" s="15">
        <v>305</v>
      </c>
      <c r="G689" s="66">
        <v>956</v>
      </c>
      <c r="H689" s="17">
        <v>0</v>
      </c>
      <c r="I689" s="13">
        <v>0</v>
      </c>
      <c r="J689" s="13">
        <v>6</v>
      </c>
      <c r="K689" s="49">
        <v>13</v>
      </c>
      <c r="M689">
        <v>688</v>
      </c>
    </row>
    <row r="690" spans="1:13" ht="12.75">
      <c r="A690" s="13">
        <v>22</v>
      </c>
      <c r="B690" s="13">
        <v>20</v>
      </c>
      <c r="C690" s="14" t="s">
        <v>56</v>
      </c>
      <c r="D690" s="14" t="s">
        <v>42</v>
      </c>
      <c r="E690" s="15">
        <v>555</v>
      </c>
      <c r="F690" s="15">
        <v>298</v>
      </c>
      <c r="G690" s="66">
        <v>853</v>
      </c>
      <c r="H690" s="17">
        <v>0</v>
      </c>
      <c r="I690" s="13">
        <v>0</v>
      </c>
      <c r="J690" s="13">
        <v>6</v>
      </c>
      <c r="K690" s="49">
        <v>8</v>
      </c>
      <c r="M690">
        <v>689</v>
      </c>
    </row>
    <row r="691" spans="1:13" ht="12.75">
      <c r="A691" s="13">
        <v>27</v>
      </c>
      <c r="B691" s="13">
        <v>20</v>
      </c>
      <c r="C691" s="14" t="s">
        <v>34</v>
      </c>
      <c r="D691" s="14" t="s">
        <v>35</v>
      </c>
      <c r="E691" s="15">
        <v>609</v>
      </c>
      <c r="F691" s="15">
        <v>295</v>
      </c>
      <c r="G691" s="66">
        <v>904</v>
      </c>
      <c r="H691" s="17">
        <v>0</v>
      </c>
      <c r="I691" s="13">
        <v>0</v>
      </c>
      <c r="J691" s="13">
        <v>8</v>
      </c>
      <c r="K691" s="49">
        <v>19</v>
      </c>
      <c r="M691">
        <v>690</v>
      </c>
    </row>
    <row r="692" spans="1:13" ht="12.75">
      <c r="A692" s="13">
        <v>23</v>
      </c>
      <c r="B692" s="13">
        <v>20</v>
      </c>
      <c r="C692" s="14" t="s">
        <v>52</v>
      </c>
      <c r="D692" s="14" t="s">
        <v>35</v>
      </c>
      <c r="E692" s="15">
        <v>759</v>
      </c>
      <c r="F692" s="15">
        <v>287</v>
      </c>
      <c r="G692" s="66">
        <v>1046</v>
      </c>
      <c r="H692" s="17">
        <v>0</v>
      </c>
      <c r="I692" s="13">
        <v>0</v>
      </c>
      <c r="J692" s="13">
        <v>6</v>
      </c>
      <c r="K692" s="49">
        <v>21</v>
      </c>
      <c r="M692">
        <v>691</v>
      </c>
    </row>
    <row r="693" spans="1:13" ht="12.75">
      <c r="A693" s="13">
        <v>25</v>
      </c>
      <c r="B693" s="13">
        <v>20</v>
      </c>
      <c r="C693" s="14" t="s">
        <v>41</v>
      </c>
      <c r="D693" s="14" t="s">
        <v>42</v>
      </c>
      <c r="E693" s="15">
        <v>648</v>
      </c>
      <c r="F693" s="15">
        <v>286</v>
      </c>
      <c r="G693" s="66">
        <v>934</v>
      </c>
      <c r="H693" s="15">
        <v>0</v>
      </c>
      <c r="I693" s="18">
        <v>0</v>
      </c>
      <c r="J693" s="18">
        <v>4</v>
      </c>
      <c r="K693" s="49">
        <v>23</v>
      </c>
      <c r="M693">
        <v>692</v>
      </c>
    </row>
    <row r="694" spans="1:13" ht="12.75">
      <c r="A694" s="13">
        <v>19</v>
      </c>
      <c r="B694" s="13">
        <v>20</v>
      </c>
      <c r="C694" s="14" t="s">
        <v>39</v>
      </c>
      <c r="D694" s="14" t="s">
        <v>1</v>
      </c>
      <c r="E694" s="15">
        <v>829</v>
      </c>
      <c r="F694" s="15">
        <v>285</v>
      </c>
      <c r="G694" s="66">
        <v>1114</v>
      </c>
      <c r="H694" s="17">
        <v>0</v>
      </c>
      <c r="I694" s="13">
        <v>0</v>
      </c>
      <c r="J694" s="13">
        <v>12</v>
      </c>
      <c r="K694" s="49">
        <v>26</v>
      </c>
      <c r="M694">
        <v>693</v>
      </c>
    </row>
    <row r="695" spans="1:13" ht="12.75">
      <c r="A695" s="13">
        <v>16</v>
      </c>
      <c r="B695" s="13">
        <v>20</v>
      </c>
      <c r="C695" s="14" t="s">
        <v>53</v>
      </c>
      <c r="D695" s="14" t="s">
        <v>35</v>
      </c>
      <c r="E695" s="15">
        <v>907</v>
      </c>
      <c r="F695" s="15">
        <v>283</v>
      </c>
      <c r="G695" s="66">
        <f>E695+F695</f>
        <v>1190</v>
      </c>
      <c r="H695" s="17">
        <v>0</v>
      </c>
      <c r="I695" s="13">
        <v>0</v>
      </c>
      <c r="J695" s="13">
        <v>10</v>
      </c>
      <c r="K695" s="49">
        <v>1</v>
      </c>
      <c r="M695">
        <v>694</v>
      </c>
    </row>
    <row r="696" spans="1:13" ht="12.75">
      <c r="A696" s="13">
        <v>18</v>
      </c>
      <c r="B696" s="13">
        <v>20</v>
      </c>
      <c r="C696" s="14" t="s">
        <v>62</v>
      </c>
      <c r="D696" s="14" t="s">
        <v>61</v>
      </c>
      <c r="E696" s="15">
        <v>929</v>
      </c>
      <c r="F696" s="15">
        <v>278</v>
      </c>
      <c r="G696" s="66">
        <v>1207</v>
      </c>
      <c r="H696" s="17">
        <v>0</v>
      </c>
      <c r="I696" s="13">
        <v>0</v>
      </c>
      <c r="J696" s="13">
        <v>4</v>
      </c>
      <c r="K696" s="49">
        <v>21</v>
      </c>
      <c r="M696">
        <v>695</v>
      </c>
    </row>
    <row r="697" spans="1:13" ht="12.75">
      <c r="A697" s="13">
        <v>19</v>
      </c>
      <c r="B697" s="13">
        <v>20</v>
      </c>
      <c r="C697" s="14" t="s">
        <v>39</v>
      </c>
      <c r="D697" s="14" t="s">
        <v>1</v>
      </c>
      <c r="E697" s="15">
        <v>743</v>
      </c>
      <c r="F697" s="15">
        <v>274</v>
      </c>
      <c r="G697" s="66">
        <v>1017</v>
      </c>
      <c r="H697" s="17">
        <v>0</v>
      </c>
      <c r="I697" s="13">
        <v>0</v>
      </c>
      <c r="J697" s="13">
        <v>8</v>
      </c>
      <c r="K697" s="49">
        <v>16</v>
      </c>
      <c r="M697">
        <v>696</v>
      </c>
    </row>
    <row r="698" spans="1:13" ht="12.75">
      <c r="A698" s="13">
        <v>10</v>
      </c>
      <c r="B698" s="13">
        <v>20</v>
      </c>
      <c r="C698" s="14" t="s">
        <v>97</v>
      </c>
      <c r="D698" s="14" t="s">
        <v>98</v>
      </c>
      <c r="E698" s="15">
        <v>1210</v>
      </c>
      <c r="F698" s="15">
        <v>271</v>
      </c>
      <c r="G698" s="66">
        <v>1481</v>
      </c>
      <c r="H698" s="17">
        <v>0</v>
      </c>
      <c r="I698" s="13">
        <v>0</v>
      </c>
      <c r="J698" s="13">
        <v>8</v>
      </c>
      <c r="K698" s="49">
        <v>14</v>
      </c>
      <c r="M698">
        <v>697</v>
      </c>
    </row>
    <row r="699" spans="1:13" ht="12.75">
      <c r="A699" s="13">
        <v>28</v>
      </c>
      <c r="B699" s="13">
        <v>20</v>
      </c>
      <c r="C699" s="14" t="s">
        <v>73</v>
      </c>
      <c r="D699" s="14" t="s">
        <v>71</v>
      </c>
      <c r="E699" s="15">
        <v>382</v>
      </c>
      <c r="F699" s="15">
        <v>266</v>
      </c>
      <c r="G699" s="66">
        <v>648</v>
      </c>
      <c r="H699" s="15">
        <v>0</v>
      </c>
      <c r="I699" s="18">
        <v>0</v>
      </c>
      <c r="J699" s="18">
        <v>16</v>
      </c>
      <c r="K699" s="49">
        <v>23</v>
      </c>
      <c r="M699">
        <v>698</v>
      </c>
    </row>
    <row r="700" spans="1:13" ht="12.75">
      <c r="A700" s="13">
        <v>23</v>
      </c>
      <c r="B700" s="13">
        <v>20</v>
      </c>
      <c r="C700" s="14" t="s">
        <v>55</v>
      </c>
      <c r="D700" s="14" t="s">
        <v>1</v>
      </c>
      <c r="E700" s="15">
        <v>671</v>
      </c>
      <c r="F700" s="15">
        <v>260</v>
      </c>
      <c r="G700" s="66">
        <v>931</v>
      </c>
      <c r="H700" s="17">
        <v>0</v>
      </c>
      <c r="I700" s="13">
        <v>0</v>
      </c>
      <c r="J700" s="13">
        <v>4</v>
      </c>
      <c r="K700" s="49">
        <v>14</v>
      </c>
      <c r="M700">
        <v>699</v>
      </c>
    </row>
    <row r="701" spans="1:13" ht="12.75">
      <c r="A701" s="13">
        <v>23</v>
      </c>
      <c r="B701" s="13">
        <v>20</v>
      </c>
      <c r="C701" s="14" t="s">
        <v>43</v>
      </c>
      <c r="D701" s="14" t="s">
        <v>1</v>
      </c>
      <c r="E701" s="15">
        <v>354</v>
      </c>
      <c r="F701" s="15">
        <v>255</v>
      </c>
      <c r="G701" s="66">
        <v>609</v>
      </c>
      <c r="H701" s="17">
        <v>0</v>
      </c>
      <c r="I701" s="13">
        <v>0</v>
      </c>
      <c r="J701" s="13">
        <v>10</v>
      </c>
      <c r="K701" s="49">
        <v>24</v>
      </c>
      <c r="M701">
        <v>700</v>
      </c>
    </row>
    <row r="702" spans="1:13" ht="12.75">
      <c r="A702" s="13">
        <v>23</v>
      </c>
      <c r="B702" s="13">
        <v>20</v>
      </c>
      <c r="C702" s="14" t="s">
        <v>49</v>
      </c>
      <c r="D702" s="14" t="s">
        <v>35</v>
      </c>
      <c r="E702" s="15">
        <v>755</v>
      </c>
      <c r="F702" s="15">
        <v>254</v>
      </c>
      <c r="G702" s="66">
        <v>1009</v>
      </c>
      <c r="H702" s="17">
        <v>0</v>
      </c>
      <c r="I702" s="13">
        <v>0</v>
      </c>
      <c r="J702" s="13">
        <v>6</v>
      </c>
      <c r="K702" s="49">
        <v>12</v>
      </c>
      <c r="M702">
        <v>701</v>
      </c>
    </row>
    <row r="703" spans="1:13" ht="12.75">
      <c r="A703" s="13">
        <v>13</v>
      </c>
      <c r="B703" s="13">
        <v>20</v>
      </c>
      <c r="C703" s="14" t="s">
        <v>72</v>
      </c>
      <c r="D703" s="14" t="s">
        <v>1</v>
      </c>
      <c r="E703" s="15">
        <v>1150</v>
      </c>
      <c r="F703" s="15">
        <v>250</v>
      </c>
      <c r="G703" s="66">
        <v>1400</v>
      </c>
      <c r="H703" s="17">
        <v>0</v>
      </c>
      <c r="I703" s="13">
        <v>12</v>
      </c>
      <c r="J703" s="13">
        <v>4</v>
      </c>
      <c r="K703" s="49">
        <v>25</v>
      </c>
      <c r="M703">
        <v>702</v>
      </c>
    </row>
    <row r="704" spans="1:13" ht="12.75">
      <c r="A704" s="13">
        <v>24</v>
      </c>
      <c r="B704" s="13">
        <v>20</v>
      </c>
      <c r="C704" s="14" t="s">
        <v>55</v>
      </c>
      <c r="D704" s="14" t="s">
        <v>1</v>
      </c>
      <c r="E704" s="15">
        <v>105</v>
      </c>
      <c r="F704" s="15">
        <v>247</v>
      </c>
      <c r="G704" s="66">
        <v>352</v>
      </c>
      <c r="H704" s="17">
        <v>0</v>
      </c>
      <c r="I704" s="13">
        <v>0</v>
      </c>
      <c r="J704" s="13">
        <v>6</v>
      </c>
      <c r="K704" s="49">
        <v>8</v>
      </c>
      <c r="M704">
        <v>703</v>
      </c>
    </row>
    <row r="705" spans="1:13" ht="12.75">
      <c r="A705" s="13">
        <v>25</v>
      </c>
      <c r="B705" s="13">
        <v>20</v>
      </c>
      <c r="C705" s="14" t="s">
        <v>51</v>
      </c>
      <c r="D705" s="14" t="s">
        <v>1</v>
      </c>
      <c r="E705" s="15">
        <v>559</v>
      </c>
      <c r="F705" s="15">
        <v>245</v>
      </c>
      <c r="G705" s="66">
        <v>804</v>
      </c>
      <c r="H705" s="17">
        <v>0</v>
      </c>
      <c r="I705" s="13">
        <v>0</v>
      </c>
      <c r="J705" s="13">
        <v>16</v>
      </c>
      <c r="K705" s="49">
        <v>10</v>
      </c>
      <c r="M705">
        <v>704</v>
      </c>
    </row>
    <row r="706" spans="1:13" ht="12.75">
      <c r="A706" s="13">
        <v>20</v>
      </c>
      <c r="B706" s="13">
        <v>20</v>
      </c>
      <c r="C706" s="14" t="s">
        <v>55</v>
      </c>
      <c r="D706" s="14" t="s">
        <v>1</v>
      </c>
      <c r="E706" s="15">
        <v>495</v>
      </c>
      <c r="F706" s="15">
        <v>242</v>
      </c>
      <c r="G706" s="66">
        <v>737</v>
      </c>
      <c r="H706" s="17">
        <v>0</v>
      </c>
      <c r="I706" s="13">
        <v>0</v>
      </c>
      <c r="J706" s="13">
        <v>4</v>
      </c>
      <c r="K706" s="49">
        <v>17</v>
      </c>
      <c r="M706">
        <v>705</v>
      </c>
    </row>
    <row r="707" spans="1:13" ht="12.75">
      <c r="A707" s="13">
        <v>29</v>
      </c>
      <c r="B707" s="13">
        <v>20</v>
      </c>
      <c r="C707" s="14" t="s">
        <v>47</v>
      </c>
      <c r="D707" s="14" t="s">
        <v>1</v>
      </c>
      <c r="E707" s="15">
        <v>370</v>
      </c>
      <c r="F707" s="15">
        <v>237</v>
      </c>
      <c r="G707" s="66">
        <v>607</v>
      </c>
      <c r="H707" s="17">
        <v>0</v>
      </c>
      <c r="I707" s="13">
        <v>0</v>
      </c>
      <c r="J707" s="13">
        <v>10</v>
      </c>
      <c r="K707" s="49">
        <v>21</v>
      </c>
      <c r="M707">
        <v>706</v>
      </c>
    </row>
    <row r="708" spans="1:13" ht="12.75">
      <c r="A708" s="13">
        <v>18</v>
      </c>
      <c r="B708" s="13">
        <v>20</v>
      </c>
      <c r="C708" s="14" t="s">
        <v>62</v>
      </c>
      <c r="D708" s="14" t="s">
        <v>61</v>
      </c>
      <c r="E708" s="15">
        <v>803</v>
      </c>
      <c r="F708" s="15">
        <v>236</v>
      </c>
      <c r="G708" s="66">
        <f>E708+F708</f>
        <v>1039</v>
      </c>
      <c r="H708" s="15">
        <v>0</v>
      </c>
      <c r="I708" s="18">
        <v>0</v>
      </c>
      <c r="J708" s="18">
        <v>14</v>
      </c>
      <c r="K708" s="49">
        <v>1</v>
      </c>
      <c r="M708">
        <v>707</v>
      </c>
    </row>
    <row r="709" spans="1:13" ht="12.75">
      <c r="A709" s="13">
        <v>14</v>
      </c>
      <c r="B709" s="13">
        <v>20</v>
      </c>
      <c r="C709" s="14" t="s">
        <v>37</v>
      </c>
      <c r="D709" s="14" t="s">
        <v>31</v>
      </c>
      <c r="E709" s="15">
        <v>1122</v>
      </c>
      <c r="F709" s="15">
        <v>234</v>
      </c>
      <c r="G709" s="66">
        <v>1356</v>
      </c>
      <c r="H709" s="17">
        <v>0</v>
      </c>
      <c r="I709" s="13">
        <v>0</v>
      </c>
      <c r="J709" s="13">
        <v>2</v>
      </c>
      <c r="K709" s="49">
        <v>23</v>
      </c>
      <c r="M709">
        <v>708</v>
      </c>
    </row>
    <row r="710" spans="1:13" ht="12.75">
      <c r="A710" s="13">
        <v>22</v>
      </c>
      <c r="B710" s="13">
        <v>20</v>
      </c>
      <c r="C710" s="14" t="s">
        <v>85</v>
      </c>
      <c r="D710" s="14" t="s">
        <v>86</v>
      </c>
      <c r="E710" s="15">
        <v>841</v>
      </c>
      <c r="F710" s="15">
        <v>228</v>
      </c>
      <c r="G710" s="66">
        <v>1069</v>
      </c>
      <c r="H710" s="17">
        <v>0</v>
      </c>
      <c r="I710" s="13">
        <v>0</v>
      </c>
      <c r="J710" s="13">
        <v>12</v>
      </c>
      <c r="K710" s="49">
        <v>27</v>
      </c>
      <c r="M710">
        <v>709</v>
      </c>
    </row>
    <row r="711" spans="1:13" ht="12.75">
      <c r="A711" s="13">
        <v>24</v>
      </c>
      <c r="B711" s="13">
        <v>20</v>
      </c>
      <c r="C711" s="14" t="s">
        <v>59</v>
      </c>
      <c r="D711" s="14" t="s">
        <v>1</v>
      </c>
      <c r="E711" s="15">
        <v>715</v>
      </c>
      <c r="F711" s="15">
        <v>228</v>
      </c>
      <c r="G711" s="66">
        <v>943</v>
      </c>
      <c r="H711" s="17">
        <v>0</v>
      </c>
      <c r="I711" s="13">
        <v>0</v>
      </c>
      <c r="J711" s="13">
        <v>10</v>
      </c>
      <c r="K711" s="49">
        <v>30</v>
      </c>
      <c r="M711">
        <v>710</v>
      </c>
    </row>
    <row r="712" spans="1:13" ht="12.75">
      <c r="A712" s="20">
        <v>17</v>
      </c>
      <c r="B712" s="20">
        <v>20</v>
      </c>
      <c r="C712" s="21" t="s">
        <v>50</v>
      </c>
      <c r="D712" s="21" t="s">
        <v>42</v>
      </c>
      <c r="E712" s="22">
        <v>851</v>
      </c>
      <c r="F712" s="22">
        <v>226</v>
      </c>
      <c r="G712" s="71">
        <v>1077</v>
      </c>
      <c r="H712" s="20">
        <v>0</v>
      </c>
      <c r="I712" s="20">
        <v>0</v>
      </c>
      <c r="J712" s="20">
        <v>4</v>
      </c>
      <c r="K712" s="55">
        <v>5</v>
      </c>
      <c r="M712">
        <v>711</v>
      </c>
    </row>
    <row r="713" spans="1:13" ht="12.75">
      <c r="A713" s="13">
        <v>20</v>
      </c>
      <c r="B713" s="13">
        <v>20</v>
      </c>
      <c r="C713" s="14" t="s">
        <v>44</v>
      </c>
      <c r="D713" s="14" t="s">
        <v>1</v>
      </c>
      <c r="E713" s="15">
        <v>789</v>
      </c>
      <c r="F713" s="15">
        <v>224</v>
      </c>
      <c r="G713" s="66">
        <v>1013</v>
      </c>
      <c r="H713" s="17">
        <v>0</v>
      </c>
      <c r="I713" s="13">
        <v>0</v>
      </c>
      <c r="J713" s="13">
        <v>4</v>
      </c>
      <c r="K713" s="49">
        <v>9</v>
      </c>
      <c r="M713">
        <v>712</v>
      </c>
    </row>
    <row r="714" spans="1:13" ht="12.75">
      <c r="A714" s="13">
        <v>18</v>
      </c>
      <c r="B714" s="13">
        <v>20</v>
      </c>
      <c r="C714" s="14" t="s">
        <v>36</v>
      </c>
      <c r="D714" s="14" t="s">
        <v>1</v>
      </c>
      <c r="E714" s="15">
        <v>1101</v>
      </c>
      <c r="F714" s="15">
        <v>222</v>
      </c>
      <c r="G714" s="66">
        <v>1323</v>
      </c>
      <c r="H714" s="17">
        <v>0</v>
      </c>
      <c r="I714" s="13">
        <v>0</v>
      </c>
      <c r="J714" s="13">
        <v>12</v>
      </c>
      <c r="K714" s="49">
        <v>9</v>
      </c>
      <c r="M714">
        <v>713</v>
      </c>
    </row>
    <row r="715" spans="1:13" ht="12.75">
      <c r="A715" s="13">
        <v>25</v>
      </c>
      <c r="B715" s="13">
        <v>20</v>
      </c>
      <c r="C715" s="14" t="s">
        <v>84</v>
      </c>
      <c r="D715" s="14" t="s">
        <v>71</v>
      </c>
      <c r="E715" s="15">
        <v>719</v>
      </c>
      <c r="F715" s="15">
        <v>222</v>
      </c>
      <c r="G715" s="66">
        <v>941</v>
      </c>
      <c r="H715" s="17">
        <v>0</v>
      </c>
      <c r="I715" s="13">
        <v>0</v>
      </c>
      <c r="J715" s="13">
        <v>2</v>
      </c>
      <c r="K715" s="49">
        <v>25</v>
      </c>
      <c r="M715">
        <v>714</v>
      </c>
    </row>
    <row r="716" spans="1:13" ht="12.75">
      <c r="A716" s="13">
        <v>25</v>
      </c>
      <c r="B716" s="13">
        <v>20</v>
      </c>
      <c r="C716" s="14" t="s">
        <v>58</v>
      </c>
      <c r="D716" s="14" t="s">
        <v>87</v>
      </c>
      <c r="E716" s="15">
        <v>304</v>
      </c>
      <c r="F716" s="15">
        <v>209</v>
      </c>
      <c r="G716" s="66">
        <v>513</v>
      </c>
      <c r="H716" s="17">
        <v>0</v>
      </c>
      <c r="I716" s="13">
        <v>0</v>
      </c>
      <c r="J716" s="13">
        <v>12</v>
      </c>
      <c r="K716" s="49">
        <v>9</v>
      </c>
      <c r="M716">
        <v>715</v>
      </c>
    </row>
    <row r="717" spans="1:13" ht="12.75">
      <c r="A717" s="13">
        <v>26</v>
      </c>
      <c r="B717" s="13">
        <v>20</v>
      </c>
      <c r="C717" s="14" t="s">
        <v>57</v>
      </c>
      <c r="D717" s="14" t="s">
        <v>1</v>
      </c>
      <c r="E717" s="15">
        <v>618</v>
      </c>
      <c r="F717" s="15">
        <v>208</v>
      </c>
      <c r="G717" s="66">
        <v>826</v>
      </c>
      <c r="H717" s="17">
        <v>0</v>
      </c>
      <c r="I717" s="13">
        <v>0</v>
      </c>
      <c r="J717" s="13">
        <v>8</v>
      </c>
      <c r="K717" s="49">
        <v>21</v>
      </c>
      <c r="M717">
        <v>716</v>
      </c>
    </row>
    <row r="718" spans="1:13" ht="12.75">
      <c r="A718" s="13">
        <v>23</v>
      </c>
      <c r="B718" s="13">
        <v>20</v>
      </c>
      <c r="C718" s="14" t="s">
        <v>49</v>
      </c>
      <c r="D718" s="14" t="s">
        <v>35</v>
      </c>
      <c r="E718" s="15">
        <v>186</v>
      </c>
      <c r="F718" s="15">
        <v>198</v>
      </c>
      <c r="G718" s="66">
        <v>384</v>
      </c>
      <c r="H718" s="17">
        <v>0</v>
      </c>
      <c r="I718" s="13">
        <v>0</v>
      </c>
      <c r="J718" s="13">
        <v>12</v>
      </c>
      <c r="K718" s="49">
        <v>8</v>
      </c>
      <c r="M718">
        <v>717</v>
      </c>
    </row>
    <row r="719" spans="1:13" ht="12.75">
      <c r="A719" s="1">
        <v>26</v>
      </c>
      <c r="B719" s="13">
        <v>20</v>
      </c>
      <c r="C719" s="14" t="s">
        <v>41</v>
      </c>
      <c r="D719" s="14" t="s">
        <v>42</v>
      </c>
      <c r="E719" s="15">
        <v>537</v>
      </c>
      <c r="F719" s="15">
        <v>194</v>
      </c>
      <c r="G719" s="66">
        <v>731</v>
      </c>
      <c r="H719" s="17">
        <v>0</v>
      </c>
      <c r="I719" s="13">
        <v>0</v>
      </c>
      <c r="J719" s="13">
        <v>10</v>
      </c>
      <c r="K719" s="49">
        <v>22</v>
      </c>
      <c r="M719">
        <v>718</v>
      </c>
    </row>
    <row r="720" spans="1:13" ht="12.75">
      <c r="A720" s="13">
        <v>13</v>
      </c>
      <c r="B720" s="13">
        <v>20</v>
      </c>
      <c r="C720" s="14" t="s">
        <v>51</v>
      </c>
      <c r="D720" s="14" t="s">
        <v>1</v>
      </c>
      <c r="E720" s="15">
        <v>1093</v>
      </c>
      <c r="F720" s="15">
        <v>193</v>
      </c>
      <c r="G720" s="66">
        <v>1286</v>
      </c>
      <c r="H720" s="17">
        <v>0</v>
      </c>
      <c r="I720" s="13">
        <v>0</v>
      </c>
      <c r="J720" s="13">
        <v>8</v>
      </c>
      <c r="K720" s="49">
        <v>18</v>
      </c>
      <c r="M720">
        <v>719</v>
      </c>
    </row>
    <row r="721" spans="1:13" ht="12.75">
      <c r="A721" s="13">
        <v>22</v>
      </c>
      <c r="B721" s="13">
        <v>20</v>
      </c>
      <c r="C721" s="14" t="s">
        <v>58</v>
      </c>
      <c r="D721" s="14" t="s">
        <v>87</v>
      </c>
      <c r="E721" s="15">
        <v>566</v>
      </c>
      <c r="F721" s="15">
        <v>192</v>
      </c>
      <c r="G721" s="66">
        <v>758</v>
      </c>
      <c r="H721" s="17">
        <v>0</v>
      </c>
      <c r="I721" s="13">
        <v>0</v>
      </c>
      <c r="J721" s="13">
        <v>4</v>
      </c>
      <c r="K721" s="49">
        <v>13</v>
      </c>
      <c r="M721">
        <v>720</v>
      </c>
    </row>
    <row r="722" spans="1:13" ht="12.75">
      <c r="A722" s="13">
        <v>30</v>
      </c>
      <c r="B722" s="13">
        <v>20</v>
      </c>
      <c r="C722" s="14" t="s">
        <v>58</v>
      </c>
      <c r="D722" s="14" t="s">
        <v>35</v>
      </c>
      <c r="E722" s="15">
        <v>355</v>
      </c>
      <c r="F722" s="15">
        <v>191</v>
      </c>
      <c r="G722" s="66">
        <v>546</v>
      </c>
      <c r="H722" s="17">
        <v>0</v>
      </c>
      <c r="I722" s="13">
        <v>0</v>
      </c>
      <c r="J722" s="13">
        <v>6</v>
      </c>
      <c r="K722" s="49">
        <v>25</v>
      </c>
      <c r="M722">
        <v>721</v>
      </c>
    </row>
    <row r="723" spans="1:13" ht="12.75">
      <c r="A723" s="13">
        <v>22</v>
      </c>
      <c r="B723" s="13">
        <v>20</v>
      </c>
      <c r="C723" s="14" t="s">
        <v>62</v>
      </c>
      <c r="D723" s="14" t="s">
        <v>61</v>
      </c>
      <c r="E723" s="15">
        <v>223</v>
      </c>
      <c r="F723" s="15">
        <v>191</v>
      </c>
      <c r="G723" s="66">
        <v>414</v>
      </c>
      <c r="H723" s="17">
        <v>0</v>
      </c>
      <c r="I723" s="13">
        <v>0</v>
      </c>
      <c r="J723" s="13">
        <v>28</v>
      </c>
      <c r="K723" s="49">
        <v>16</v>
      </c>
      <c r="M723">
        <v>722</v>
      </c>
    </row>
    <row r="724" spans="1:13" ht="12.75">
      <c r="A724" s="13">
        <v>23</v>
      </c>
      <c r="B724" s="13">
        <v>20</v>
      </c>
      <c r="C724" s="14" t="s">
        <v>43</v>
      </c>
      <c r="D724" s="14" t="s">
        <v>1</v>
      </c>
      <c r="E724" s="15">
        <v>828</v>
      </c>
      <c r="F724" s="15">
        <v>188</v>
      </c>
      <c r="G724" s="66">
        <v>1016</v>
      </c>
      <c r="H724" s="17">
        <v>0</v>
      </c>
      <c r="I724" s="13">
        <v>0</v>
      </c>
      <c r="J724" s="13">
        <v>10</v>
      </c>
      <c r="K724" s="49">
        <v>27</v>
      </c>
      <c r="M724">
        <v>723</v>
      </c>
    </row>
    <row r="725" spans="1:13" ht="12.75">
      <c r="A725" s="13">
        <v>27</v>
      </c>
      <c r="B725" s="13">
        <v>20</v>
      </c>
      <c r="C725" s="14" t="s">
        <v>96</v>
      </c>
      <c r="D725" s="14" t="s">
        <v>89</v>
      </c>
      <c r="E725" s="15">
        <v>690</v>
      </c>
      <c r="F725" s="15">
        <v>186</v>
      </c>
      <c r="G725" s="66">
        <v>876</v>
      </c>
      <c r="H725" s="17">
        <v>0</v>
      </c>
      <c r="I725" s="13">
        <v>0</v>
      </c>
      <c r="J725" s="13">
        <v>12</v>
      </c>
      <c r="K725" s="49">
        <v>20</v>
      </c>
      <c r="M725">
        <v>724</v>
      </c>
    </row>
    <row r="726" spans="1:13" ht="12.75">
      <c r="A726" s="13">
        <v>9</v>
      </c>
      <c r="B726" s="13">
        <v>20</v>
      </c>
      <c r="C726" s="14" t="s">
        <v>41</v>
      </c>
      <c r="D726" s="14" t="s">
        <v>42</v>
      </c>
      <c r="E726" s="15">
        <v>1387</v>
      </c>
      <c r="F726" s="15">
        <v>182</v>
      </c>
      <c r="G726" s="66">
        <v>1569</v>
      </c>
      <c r="H726" s="17">
        <v>0</v>
      </c>
      <c r="I726" s="13">
        <v>10</v>
      </c>
      <c r="J726" s="13">
        <v>2</v>
      </c>
      <c r="K726" s="49">
        <v>24</v>
      </c>
      <c r="M726">
        <v>725</v>
      </c>
    </row>
    <row r="727" spans="1:13" ht="12.75">
      <c r="A727" s="13">
        <v>25</v>
      </c>
      <c r="B727" s="13">
        <v>20</v>
      </c>
      <c r="C727" s="14" t="s">
        <v>51</v>
      </c>
      <c r="D727" s="14" t="s">
        <v>1</v>
      </c>
      <c r="E727" s="15">
        <v>516</v>
      </c>
      <c r="F727" s="15">
        <v>181</v>
      </c>
      <c r="G727" s="66">
        <v>697</v>
      </c>
      <c r="H727" s="17">
        <v>0</v>
      </c>
      <c r="I727" s="13">
        <v>0</v>
      </c>
      <c r="J727" s="13">
        <v>8</v>
      </c>
      <c r="K727" s="49">
        <v>12</v>
      </c>
      <c r="M727">
        <v>726</v>
      </c>
    </row>
    <row r="728" spans="1:13" ht="12.75">
      <c r="A728" s="13">
        <v>27</v>
      </c>
      <c r="B728" s="13">
        <v>20</v>
      </c>
      <c r="C728" s="14" t="s">
        <v>49</v>
      </c>
      <c r="D728" s="14" t="s">
        <v>35</v>
      </c>
      <c r="E728" s="15">
        <v>354</v>
      </c>
      <c r="F728" s="15">
        <v>181</v>
      </c>
      <c r="G728" s="66">
        <v>535</v>
      </c>
      <c r="H728" s="17">
        <v>0</v>
      </c>
      <c r="I728" s="13">
        <v>0</v>
      </c>
      <c r="J728" s="13">
        <v>20</v>
      </c>
      <c r="K728" s="49">
        <v>26</v>
      </c>
      <c r="M728">
        <v>727</v>
      </c>
    </row>
    <row r="729" spans="1:13" ht="12.75">
      <c r="A729" s="13">
        <v>28</v>
      </c>
      <c r="B729" s="13">
        <v>20</v>
      </c>
      <c r="C729" s="14" t="s">
        <v>84</v>
      </c>
      <c r="D729" s="14" t="s">
        <v>71</v>
      </c>
      <c r="E729" s="15">
        <v>624</v>
      </c>
      <c r="F729" s="15">
        <v>179</v>
      </c>
      <c r="G729" s="66">
        <v>803</v>
      </c>
      <c r="H729" s="17">
        <v>0</v>
      </c>
      <c r="I729" s="13">
        <v>0</v>
      </c>
      <c r="J729" s="13">
        <v>10</v>
      </c>
      <c r="K729" s="49">
        <v>20</v>
      </c>
      <c r="M729">
        <v>728</v>
      </c>
    </row>
    <row r="730" spans="1:13" ht="12.75">
      <c r="A730" s="13">
        <v>25</v>
      </c>
      <c r="B730" s="13">
        <v>20</v>
      </c>
      <c r="C730" s="14" t="s">
        <v>57</v>
      </c>
      <c r="D730" s="14" t="s">
        <v>1</v>
      </c>
      <c r="E730" s="15">
        <v>304</v>
      </c>
      <c r="F730" s="15">
        <v>179</v>
      </c>
      <c r="G730" s="66">
        <v>483</v>
      </c>
      <c r="H730" s="17">
        <v>0</v>
      </c>
      <c r="I730" s="13">
        <v>0</v>
      </c>
      <c r="J730" s="13">
        <v>4</v>
      </c>
      <c r="K730" s="49">
        <v>14</v>
      </c>
      <c r="M730">
        <v>729</v>
      </c>
    </row>
    <row r="731" spans="1:13" ht="12.75">
      <c r="A731" s="1">
        <v>23</v>
      </c>
      <c r="B731" s="13">
        <v>20</v>
      </c>
      <c r="C731" s="14" t="s">
        <v>47</v>
      </c>
      <c r="D731" s="14" t="s">
        <v>1</v>
      </c>
      <c r="E731" s="15">
        <v>766</v>
      </c>
      <c r="F731" s="15">
        <v>155</v>
      </c>
      <c r="G731" s="66">
        <v>921</v>
      </c>
      <c r="H731" s="17">
        <v>0</v>
      </c>
      <c r="I731" s="13">
        <v>0</v>
      </c>
      <c r="J731" s="13">
        <v>8</v>
      </c>
      <c r="K731" s="49">
        <v>22</v>
      </c>
      <c r="M731">
        <v>730</v>
      </c>
    </row>
    <row r="732" spans="1:13" ht="12.75">
      <c r="A732" s="20">
        <v>13</v>
      </c>
      <c r="B732" s="20">
        <v>20</v>
      </c>
      <c r="C732" s="21" t="s">
        <v>38</v>
      </c>
      <c r="D732" s="21" t="s">
        <v>1</v>
      </c>
      <c r="E732" s="22">
        <v>1136</v>
      </c>
      <c r="F732" s="22">
        <v>150</v>
      </c>
      <c r="G732" s="71">
        <v>1286</v>
      </c>
      <c r="H732" s="20">
        <v>0</v>
      </c>
      <c r="I732" s="20">
        <v>13</v>
      </c>
      <c r="J732" s="20">
        <v>4</v>
      </c>
      <c r="K732" s="55">
        <v>5</v>
      </c>
      <c r="M732">
        <v>731</v>
      </c>
    </row>
    <row r="733" spans="1:13" ht="12.75">
      <c r="A733" s="13">
        <v>25</v>
      </c>
      <c r="B733" s="13">
        <v>20</v>
      </c>
      <c r="C733" s="14" t="s">
        <v>56</v>
      </c>
      <c r="D733" s="14" t="s">
        <v>42</v>
      </c>
      <c r="E733" s="15">
        <v>481</v>
      </c>
      <c r="F733" s="15">
        <v>149</v>
      </c>
      <c r="G733" s="66">
        <v>630</v>
      </c>
      <c r="H733" s="17">
        <v>0</v>
      </c>
      <c r="I733" s="13">
        <v>0</v>
      </c>
      <c r="J733" s="13">
        <v>14</v>
      </c>
      <c r="K733" s="49">
        <v>11</v>
      </c>
      <c r="M733">
        <v>732</v>
      </c>
    </row>
    <row r="734" spans="1:13" ht="12.75">
      <c r="A734" s="13">
        <v>19</v>
      </c>
      <c r="B734" s="13">
        <v>20</v>
      </c>
      <c r="C734" s="14" t="s">
        <v>52</v>
      </c>
      <c r="D734" s="14" t="s">
        <v>35</v>
      </c>
      <c r="E734" s="15">
        <v>751</v>
      </c>
      <c r="F734" s="15">
        <v>142</v>
      </c>
      <c r="G734" s="66">
        <v>893</v>
      </c>
      <c r="H734" s="17">
        <v>0</v>
      </c>
      <c r="I734" s="13">
        <v>0</v>
      </c>
      <c r="J734" s="13">
        <v>20</v>
      </c>
      <c r="K734" s="49">
        <v>13</v>
      </c>
      <c r="M734">
        <v>733</v>
      </c>
    </row>
    <row r="735" spans="1:13" ht="12.75">
      <c r="A735" s="13">
        <v>23</v>
      </c>
      <c r="B735" s="13">
        <v>20</v>
      </c>
      <c r="C735" s="14" t="s">
        <v>58</v>
      </c>
      <c r="D735" s="14" t="s">
        <v>35</v>
      </c>
      <c r="E735" s="15">
        <v>812</v>
      </c>
      <c r="F735" s="15">
        <v>136</v>
      </c>
      <c r="G735" s="52">
        <f>SUM(E735:F735)</f>
        <v>948</v>
      </c>
      <c r="H735" s="17">
        <v>0</v>
      </c>
      <c r="I735" s="13">
        <v>0</v>
      </c>
      <c r="J735" s="13">
        <v>8</v>
      </c>
      <c r="K735" s="49">
        <v>28</v>
      </c>
      <c r="M735">
        <v>734</v>
      </c>
    </row>
    <row r="736" spans="1:13" ht="12.75">
      <c r="A736" s="13">
        <v>26</v>
      </c>
      <c r="B736" s="13">
        <v>20</v>
      </c>
      <c r="C736" s="14" t="s">
        <v>52</v>
      </c>
      <c r="D736" s="14" t="s">
        <v>35</v>
      </c>
      <c r="E736" s="15">
        <v>696</v>
      </c>
      <c r="F736" s="15">
        <v>124</v>
      </c>
      <c r="G736" s="66">
        <v>820</v>
      </c>
      <c r="H736" s="17">
        <v>0</v>
      </c>
      <c r="I736" s="13">
        <v>0</v>
      </c>
      <c r="J736" s="13">
        <v>6</v>
      </c>
      <c r="K736" s="49">
        <v>30</v>
      </c>
      <c r="M736">
        <v>735</v>
      </c>
    </row>
    <row r="737" spans="1:13" ht="12.75">
      <c r="A737" s="13">
        <v>21</v>
      </c>
      <c r="B737" s="13">
        <v>20</v>
      </c>
      <c r="C737" s="14" t="s">
        <v>52</v>
      </c>
      <c r="D737" s="14" t="s">
        <v>35</v>
      </c>
      <c r="E737" s="15">
        <v>876</v>
      </c>
      <c r="F737" s="15">
        <v>115</v>
      </c>
      <c r="G737" s="66">
        <v>991</v>
      </c>
      <c r="H737" s="17">
        <v>0</v>
      </c>
      <c r="I737" s="13">
        <v>0</v>
      </c>
      <c r="J737" s="13">
        <v>6</v>
      </c>
      <c r="K737" s="49">
        <v>2</v>
      </c>
      <c r="M737">
        <v>736</v>
      </c>
    </row>
    <row r="738" spans="1:13" ht="12.75">
      <c r="A738" s="13">
        <v>26</v>
      </c>
      <c r="B738" s="13">
        <v>20</v>
      </c>
      <c r="C738" s="14" t="s">
        <v>55</v>
      </c>
      <c r="D738" s="14" t="s">
        <v>1</v>
      </c>
      <c r="E738" s="15">
        <v>172</v>
      </c>
      <c r="F738" s="15">
        <v>111</v>
      </c>
      <c r="G738" s="66">
        <v>283</v>
      </c>
      <c r="H738" s="17">
        <v>0</v>
      </c>
      <c r="I738" s="13">
        <v>0</v>
      </c>
      <c r="J738" s="13">
        <v>8</v>
      </c>
      <c r="K738" s="49">
        <v>11</v>
      </c>
      <c r="M738">
        <v>737</v>
      </c>
    </row>
    <row r="739" spans="1:13" ht="12.75">
      <c r="A739" s="13">
        <v>27</v>
      </c>
      <c r="B739" s="13">
        <v>20</v>
      </c>
      <c r="C739" s="14" t="s">
        <v>57</v>
      </c>
      <c r="D739" s="14" t="s">
        <v>1</v>
      </c>
      <c r="E739" s="15">
        <v>549</v>
      </c>
      <c r="F739" s="15">
        <v>108</v>
      </c>
      <c r="G739" s="66">
        <v>657</v>
      </c>
      <c r="H739" s="17">
        <v>0</v>
      </c>
      <c r="I739" s="13">
        <v>0</v>
      </c>
      <c r="J739" s="13">
        <v>10</v>
      </c>
      <c r="K739" s="49">
        <v>10</v>
      </c>
      <c r="M739">
        <v>738</v>
      </c>
    </row>
    <row r="740" spans="1:13" ht="12.75">
      <c r="A740" s="13">
        <v>18</v>
      </c>
      <c r="B740" s="13">
        <v>20</v>
      </c>
      <c r="C740" s="14" t="s">
        <v>43</v>
      </c>
      <c r="D740" s="14" t="s">
        <v>1</v>
      </c>
      <c r="E740" s="15">
        <v>535</v>
      </c>
      <c r="F740" s="15">
        <v>106</v>
      </c>
      <c r="G740" s="66">
        <v>641</v>
      </c>
      <c r="H740" s="17">
        <v>0</v>
      </c>
      <c r="I740" s="13">
        <v>0</v>
      </c>
      <c r="J740" s="13">
        <v>20</v>
      </c>
      <c r="K740" s="49">
        <v>3</v>
      </c>
      <c r="M740">
        <v>739</v>
      </c>
    </row>
    <row r="741" spans="1:13" ht="12.75">
      <c r="A741" s="13">
        <v>22</v>
      </c>
      <c r="B741" s="13">
        <v>20</v>
      </c>
      <c r="C741" s="14" t="s">
        <v>55</v>
      </c>
      <c r="D741" s="14" t="s">
        <v>1</v>
      </c>
      <c r="E741" s="15">
        <v>133</v>
      </c>
      <c r="F741" s="15">
        <v>97</v>
      </c>
      <c r="G741" s="66">
        <v>230</v>
      </c>
      <c r="H741" s="17">
        <v>0</v>
      </c>
      <c r="I741" s="13">
        <v>0</v>
      </c>
      <c r="J741" s="13">
        <v>12</v>
      </c>
      <c r="K741" s="49">
        <v>6</v>
      </c>
      <c r="M741">
        <v>740</v>
      </c>
    </row>
    <row r="742" spans="1:13" ht="12.75">
      <c r="A742" s="13">
        <v>21</v>
      </c>
      <c r="B742" s="13">
        <v>20</v>
      </c>
      <c r="C742" s="14" t="s">
        <v>52</v>
      </c>
      <c r="D742" s="14" t="s">
        <v>35</v>
      </c>
      <c r="E742" s="15">
        <v>311</v>
      </c>
      <c r="F742" s="15">
        <v>86</v>
      </c>
      <c r="G742" s="66">
        <f>E742+F742</f>
        <v>397</v>
      </c>
      <c r="H742" s="17">
        <v>0</v>
      </c>
      <c r="I742" s="13">
        <v>0</v>
      </c>
      <c r="J742" s="13">
        <v>14</v>
      </c>
      <c r="K742" s="49">
        <v>1</v>
      </c>
      <c r="M742">
        <v>741</v>
      </c>
    </row>
    <row r="743" spans="1:13" ht="12.75">
      <c r="A743" s="13">
        <v>27</v>
      </c>
      <c r="B743" s="13">
        <v>20</v>
      </c>
      <c r="C743" s="14" t="s">
        <v>37</v>
      </c>
      <c r="D743" s="14" t="s">
        <v>31</v>
      </c>
      <c r="E743" s="15">
        <v>389</v>
      </c>
      <c r="F743" s="15">
        <v>72</v>
      </c>
      <c r="G743" s="52">
        <f>SUM(E743:F743)</f>
        <v>461</v>
      </c>
      <c r="H743" s="17">
        <v>0</v>
      </c>
      <c r="I743" s="13">
        <v>0</v>
      </c>
      <c r="J743" s="13">
        <v>8</v>
      </c>
      <c r="K743" s="49">
        <v>29</v>
      </c>
      <c r="M743">
        <v>742</v>
      </c>
    </row>
    <row r="744" spans="1:13" ht="12.75">
      <c r="A744" s="13">
        <v>11</v>
      </c>
      <c r="B744" s="13">
        <v>20</v>
      </c>
      <c r="C744" s="14" t="s">
        <v>34</v>
      </c>
      <c r="D744" s="14" t="s">
        <v>35</v>
      </c>
      <c r="E744" s="15">
        <v>1504</v>
      </c>
      <c r="F744" s="15">
        <v>70</v>
      </c>
      <c r="G744" s="66">
        <v>1574</v>
      </c>
      <c r="H744" s="17">
        <v>0</v>
      </c>
      <c r="I744" s="13">
        <v>16</v>
      </c>
      <c r="J744" s="13">
        <v>4</v>
      </c>
      <c r="K744" s="49">
        <v>26</v>
      </c>
      <c r="M744">
        <v>743</v>
      </c>
    </row>
    <row r="745" spans="1:13" ht="12.75">
      <c r="A745" s="13">
        <v>21</v>
      </c>
      <c r="B745" s="13">
        <v>20</v>
      </c>
      <c r="C745" s="14" t="s">
        <v>52</v>
      </c>
      <c r="D745" s="14" t="s">
        <v>35</v>
      </c>
      <c r="E745" s="15">
        <v>315</v>
      </c>
      <c r="F745" s="15">
        <v>62</v>
      </c>
      <c r="G745" s="66">
        <v>377</v>
      </c>
      <c r="H745" s="17">
        <v>0</v>
      </c>
      <c r="I745" s="13">
        <v>0</v>
      </c>
      <c r="J745" s="13">
        <v>14</v>
      </c>
      <c r="K745" s="49">
        <v>17</v>
      </c>
      <c r="M745">
        <v>744</v>
      </c>
    </row>
    <row r="746" spans="1:13" ht="12.75">
      <c r="A746" s="1">
        <v>27</v>
      </c>
      <c r="B746" s="13">
        <v>20</v>
      </c>
      <c r="C746" s="14" t="s">
        <v>49</v>
      </c>
      <c r="D746" s="14" t="s">
        <v>35</v>
      </c>
      <c r="E746" s="15">
        <v>236</v>
      </c>
      <c r="F746" s="15">
        <v>41</v>
      </c>
      <c r="G746" s="66">
        <v>277</v>
      </c>
      <c r="H746" s="17">
        <v>0</v>
      </c>
      <c r="I746" s="13">
        <v>0</v>
      </c>
      <c r="J746" s="13">
        <v>4</v>
      </c>
      <c r="K746" s="49">
        <v>22</v>
      </c>
      <c r="M746">
        <v>745</v>
      </c>
    </row>
    <row r="747" spans="1:13" ht="12.75">
      <c r="A747" s="13">
        <v>31</v>
      </c>
      <c r="B747" s="13">
        <v>20</v>
      </c>
      <c r="C747" s="14" t="s">
        <v>37</v>
      </c>
      <c r="D747" s="14" t="s">
        <v>31</v>
      </c>
      <c r="E747" s="15">
        <v>693</v>
      </c>
      <c r="F747" s="15">
        <v>34</v>
      </c>
      <c r="G747" s="66">
        <v>727</v>
      </c>
      <c r="H747" s="17">
        <v>0</v>
      </c>
      <c r="I747" s="13">
        <v>0</v>
      </c>
      <c r="J747" s="13">
        <v>12</v>
      </c>
      <c r="K747" s="49">
        <v>20</v>
      </c>
      <c r="M747">
        <v>746</v>
      </c>
    </row>
    <row r="748" spans="1:13" ht="12.75">
      <c r="A748" s="13">
        <v>26</v>
      </c>
      <c r="B748" s="13">
        <v>20</v>
      </c>
      <c r="C748" s="14" t="s">
        <v>48</v>
      </c>
      <c r="D748" s="14" t="s">
        <v>42</v>
      </c>
      <c r="E748" s="15">
        <v>843</v>
      </c>
      <c r="F748" s="15">
        <v>26</v>
      </c>
      <c r="G748" s="66">
        <v>869</v>
      </c>
      <c r="H748" s="15">
        <v>0</v>
      </c>
      <c r="I748" s="18">
        <v>0</v>
      </c>
      <c r="J748" s="18">
        <v>16</v>
      </c>
      <c r="K748" s="49">
        <v>23</v>
      </c>
      <c r="M748">
        <v>747</v>
      </c>
    </row>
    <row r="749" spans="1:13" ht="12.75">
      <c r="A749" s="13">
        <v>18</v>
      </c>
      <c r="B749" s="13">
        <v>20</v>
      </c>
      <c r="C749" s="14" t="s">
        <v>51</v>
      </c>
      <c r="D749" s="14" t="s">
        <v>1</v>
      </c>
      <c r="E749" s="15">
        <v>977</v>
      </c>
      <c r="F749" s="15">
        <v>25</v>
      </c>
      <c r="G749" s="66">
        <v>1002</v>
      </c>
      <c r="H749" s="17">
        <v>0</v>
      </c>
      <c r="I749" s="13">
        <v>0</v>
      </c>
      <c r="J749" s="13">
        <v>20</v>
      </c>
      <c r="K749" s="49">
        <v>7</v>
      </c>
      <c r="M749">
        <v>748</v>
      </c>
    </row>
    <row r="750" spans="1:13" ht="12.75">
      <c r="A750" s="13">
        <v>22</v>
      </c>
      <c r="B750" s="13">
        <v>20</v>
      </c>
      <c r="C750" s="14" t="s">
        <v>100</v>
      </c>
      <c r="D750" s="14" t="s">
        <v>101</v>
      </c>
      <c r="E750" s="15">
        <v>1146</v>
      </c>
      <c r="F750" s="15">
        <v>0</v>
      </c>
      <c r="G750" s="66">
        <v>1146</v>
      </c>
      <c r="H750" s="17">
        <v>0</v>
      </c>
      <c r="I750" s="13">
        <v>0</v>
      </c>
      <c r="J750" s="13">
        <v>14</v>
      </c>
      <c r="K750" s="49">
        <v>10</v>
      </c>
      <c r="M750">
        <v>749</v>
      </c>
    </row>
    <row r="751" spans="1:13" ht="12.75">
      <c r="A751" s="13">
        <v>22</v>
      </c>
      <c r="B751" s="13">
        <v>20</v>
      </c>
      <c r="C751" s="14" t="s">
        <v>62</v>
      </c>
      <c r="D751" s="14" t="s">
        <v>61</v>
      </c>
      <c r="E751" s="15">
        <v>0</v>
      </c>
      <c r="F751" s="15">
        <v>0</v>
      </c>
      <c r="G751" s="66">
        <v>0</v>
      </c>
      <c r="H751" s="17">
        <v>0</v>
      </c>
      <c r="I751" s="13">
        <v>0</v>
      </c>
      <c r="J751" s="13">
        <v>20</v>
      </c>
      <c r="K751" s="49">
        <v>17</v>
      </c>
      <c r="M751">
        <v>750</v>
      </c>
    </row>
    <row r="752" spans="1:13" ht="12.75">
      <c r="A752" s="13">
        <v>28</v>
      </c>
      <c r="B752" s="13">
        <v>20</v>
      </c>
      <c r="C752" s="14" t="s">
        <v>49</v>
      </c>
      <c r="D752" s="14" t="s">
        <v>35</v>
      </c>
      <c r="E752" s="15">
        <v>787</v>
      </c>
      <c r="F752" s="15">
        <v>-47</v>
      </c>
      <c r="G752" s="66">
        <v>740</v>
      </c>
      <c r="H752" s="17">
        <v>0</v>
      </c>
      <c r="I752" s="13">
        <v>0</v>
      </c>
      <c r="J752" s="13">
        <v>10</v>
      </c>
      <c r="K752" s="49">
        <v>21</v>
      </c>
      <c r="M752">
        <v>751</v>
      </c>
    </row>
    <row r="753" spans="1:13" ht="12.75">
      <c r="A753" s="13">
        <v>24</v>
      </c>
      <c r="B753" s="13">
        <v>20</v>
      </c>
      <c r="C753" s="14" t="s">
        <v>30</v>
      </c>
      <c r="D753" s="14" t="s">
        <v>31</v>
      </c>
      <c r="E753" s="15">
        <v>436</v>
      </c>
      <c r="F753" s="15">
        <v>-48</v>
      </c>
      <c r="G753" s="66">
        <v>388</v>
      </c>
      <c r="H753" s="17">
        <v>0</v>
      </c>
      <c r="I753" s="13">
        <v>0</v>
      </c>
      <c r="J753" s="13">
        <v>20</v>
      </c>
      <c r="K753" s="49">
        <v>4</v>
      </c>
      <c r="M753">
        <v>752</v>
      </c>
    </row>
    <row r="754" spans="1:13" ht="12.75">
      <c r="A754" s="13">
        <v>29</v>
      </c>
      <c r="B754" s="13">
        <v>20</v>
      </c>
      <c r="C754" s="14" t="s">
        <v>0</v>
      </c>
      <c r="D754" s="14" t="s">
        <v>1</v>
      </c>
      <c r="E754" s="15">
        <v>713</v>
      </c>
      <c r="F754" s="15">
        <v>-52</v>
      </c>
      <c r="G754" s="66">
        <v>661</v>
      </c>
      <c r="H754" s="17">
        <v>0</v>
      </c>
      <c r="I754" s="13">
        <v>0</v>
      </c>
      <c r="J754" s="13">
        <v>14</v>
      </c>
      <c r="K754" s="49">
        <v>25</v>
      </c>
      <c r="M754">
        <v>753</v>
      </c>
    </row>
    <row r="755" spans="1:13" ht="12.75">
      <c r="A755" s="13">
        <v>28</v>
      </c>
      <c r="B755" s="13">
        <v>20</v>
      </c>
      <c r="C755" s="14" t="s">
        <v>51</v>
      </c>
      <c r="D755" s="14" t="s">
        <v>1</v>
      </c>
      <c r="E755" s="15">
        <v>326</v>
      </c>
      <c r="F755" s="15">
        <v>-66</v>
      </c>
      <c r="G755" s="66">
        <v>260</v>
      </c>
      <c r="H755" s="17">
        <v>0</v>
      </c>
      <c r="I755" s="13">
        <v>0</v>
      </c>
      <c r="J755" s="13">
        <v>12</v>
      </c>
      <c r="K755" s="49">
        <v>19</v>
      </c>
      <c r="M755">
        <v>754</v>
      </c>
    </row>
    <row r="756" spans="1:13" ht="12.75">
      <c r="A756" s="13">
        <v>22</v>
      </c>
      <c r="B756" s="13">
        <v>20</v>
      </c>
      <c r="C756" s="14" t="s">
        <v>57</v>
      </c>
      <c r="D756" s="14" t="s">
        <v>1</v>
      </c>
      <c r="E756" s="15">
        <v>886</v>
      </c>
      <c r="F756" s="15">
        <v>-112</v>
      </c>
      <c r="G756" s="66">
        <v>774</v>
      </c>
      <c r="H756" s="17">
        <v>0</v>
      </c>
      <c r="I756" s="13">
        <v>0</v>
      </c>
      <c r="J756" s="13">
        <v>12</v>
      </c>
      <c r="K756" s="49">
        <v>24</v>
      </c>
      <c r="M756">
        <v>755</v>
      </c>
    </row>
    <row r="757" spans="1:13" ht="12.75">
      <c r="A757" s="13">
        <v>24</v>
      </c>
      <c r="B757" s="13">
        <v>20</v>
      </c>
      <c r="C757" s="14" t="s">
        <v>52</v>
      </c>
      <c r="D757" s="14" t="s">
        <v>35</v>
      </c>
      <c r="E757" s="15">
        <v>512</v>
      </c>
      <c r="F757" s="15">
        <v>-170</v>
      </c>
      <c r="G757" s="66">
        <v>342</v>
      </c>
      <c r="H757" s="17">
        <v>0</v>
      </c>
      <c r="I757" s="13">
        <v>0</v>
      </c>
      <c r="J757" s="13">
        <v>20</v>
      </c>
      <c r="K757" s="49">
        <v>24</v>
      </c>
      <c r="M757">
        <v>756</v>
      </c>
    </row>
    <row r="758" spans="1:13" ht="12.75">
      <c r="A758" s="13">
        <v>30</v>
      </c>
      <c r="B758" s="13">
        <v>20</v>
      </c>
      <c r="C758" s="14" t="s">
        <v>38</v>
      </c>
      <c r="D758" s="14" t="s">
        <v>1</v>
      </c>
      <c r="E758" s="15">
        <v>976</v>
      </c>
      <c r="F758" s="15">
        <v>-182</v>
      </c>
      <c r="G758" s="66">
        <v>794</v>
      </c>
      <c r="H758" s="17">
        <v>0</v>
      </c>
      <c r="I758" s="13">
        <v>0</v>
      </c>
      <c r="J758" s="13">
        <v>22</v>
      </c>
      <c r="K758" s="49">
        <v>20</v>
      </c>
      <c r="M758">
        <v>757</v>
      </c>
    </row>
    <row r="759" spans="1:13" ht="12.75">
      <c r="A759" s="13">
        <v>28</v>
      </c>
      <c r="B759" s="13">
        <v>20</v>
      </c>
      <c r="C759" s="14" t="s">
        <v>52</v>
      </c>
      <c r="D759" s="14" t="s">
        <v>35</v>
      </c>
      <c r="E759" s="15">
        <v>208</v>
      </c>
      <c r="F759" s="15">
        <v>-397</v>
      </c>
      <c r="G759" s="66">
        <v>-189</v>
      </c>
      <c r="H759" s="17">
        <v>0</v>
      </c>
      <c r="I759" s="13">
        <v>0</v>
      </c>
      <c r="J759" s="13">
        <v>28</v>
      </c>
      <c r="K759" s="49">
        <v>27</v>
      </c>
      <c r="M759">
        <v>758</v>
      </c>
    </row>
  </sheetData>
  <sheetProtection selectLockedCells="1" selectUnlockedCells="1"/>
  <printOptions/>
  <pageMargins left="0.2569444444444444" right="0.3798611111111111" top="0.2548611111111111" bottom="0.25555555555555554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9"/>
  <sheetViews>
    <sheetView zoomScale="110" zoomScaleNormal="110" zoomScalePageLayoutView="0" workbookViewId="0" topLeftCell="A982">
      <selection activeCell="A998" sqref="A998"/>
    </sheetView>
  </sheetViews>
  <sheetFormatPr defaultColWidth="8.375" defaultRowHeight="12.75"/>
  <cols>
    <col min="1" max="1" width="3.375" style="0" customWidth="1"/>
    <col min="2" max="2" width="4.375" style="0" customWidth="1"/>
    <col min="3" max="3" width="17.375" style="0" customWidth="1"/>
    <col min="4" max="4" width="21.375" style="0" customWidth="1"/>
    <col min="5" max="7" width="6.375" style="0" customWidth="1"/>
    <col min="8" max="8" width="5.375" style="0" customWidth="1"/>
    <col min="9" max="9" width="3.375" style="0" customWidth="1"/>
    <col min="10" max="10" width="5.375" style="0" customWidth="1"/>
    <col min="11" max="11" width="3.375" style="0" customWidth="1"/>
  </cols>
  <sheetData>
    <row r="1" spans="1:10" ht="16.5" customHeight="1">
      <c r="A1" s="316" t="s">
        <v>102</v>
      </c>
      <c r="B1" s="316"/>
      <c r="C1" s="316"/>
      <c r="D1" s="316"/>
      <c r="E1" s="316"/>
      <c r="F1" s="316"/>
      <c r="G1" s="316"/>
      <c r="H1" s="316"/>
      <c r="I1" s="316"/>
      <c r="J1" s="316"/>
    </row>
    <row r="2" spans="1:10" ht="16.5" customHeight="1">
      <c r="A2" s="316" t="s">
        <v>103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1" ht="12.75">
      <c r="A3" s="72" t="s">
        <v>63</v>
      </c>
      <c r="B3" s="72" t="s">
        <v>3</v>
      </c>
      <c r="C3" s="73" t="s">
        <v>64</v>
      </c>
      <c r="D3" s="73" t="s">
        <v>65</v>
      </c>
      <c r="E3" s="72" t="s">
        <v>104</v>
      </c>
      <c r="F3" s="72" t="s">
        <v>7</v>
      </c>
      <c r="G3" s="72" t="s">
        <v>8</v>
      </c>
      <c r="H3" s="72" t="s">
        <v>9</v>
      </c>
      <c r="I3" s="72" t="s">
        <v>10</v>
      </c>
      <c r="J3" s="72" t="s">
        <v>11</v>
      </c>
      <c r="K3" s="74"/>
    </row>
    <row r="4" spans="1:11" ht="12.75">
      <c r="A4" s="13">
        <v>1</v>
      </c>
      <c r="B4" s="13">
        <v>20</v>
      </c>
      <c r="C4" s="14" t="s">
        <v>37</v>
      </c>
      <c r="D4" s="14" t="s">
        <v>31</v>
      </c>
      <c r="E4" s="15">
        <v>924</v>
      </c>
      <c r="F4" s="15">
        <v>1470</v>
      </c>
      <c r="G4" s="66">
        <f aca="true" t="shared" si="0" ref="G4:G24">E4+F4</f>
        <v>2394</v>
      </c>
      <c r="H4" s="17">
        <v>80</v>
      </c>
      <c r="I4" s="13">
        <v>13</v>
      </c>
      <c r="J4" s="13">
        <v>0</v>
      </c>
      <c r="K4" s="49">
        <v>1</v>
      </c>
    </row>
    <row r="5" spans="1:11" ht="12.75">
      <c r="A5" s="13">
        <v>2</v>
      </c>
      <c r="B5" s="13">
        <v>20</v>
      </c>
      <c r="C5" s="14" t="s">
        <v>36</v>
      </c>
      <c r="D5" s="14" t="s">
        <v>1</v>
      </c>
      <c r="E5" s="15">
        <v>944</v>
      </c>
      <c r="F5" s="15">
        <v>1146</v>
      </c>
      <c r="G5" s="66">
        <f t="shared" si="0"/>
        <v>2090</v>
      </c>
      <c r="H5" s="17">
        <v>70</v>
      </c>
      <c r="I5" s="13">
        <v>8</v>
      </c>
      <c r="J5" s="13">
        <v>0</v>
      </c>
      <c r="K5" s="49">
        <v>1</v>
      </c>
    </row>
    <row r="6" spans="1:11" ht="12.75">
      <c r="A6" s="13">
        <v>3</v>
      </c>
      <c r="B6" s="13">
        <v>20</v>
      </c>
      <c r="C6" s="14" t="s">
        <v>39</v>
      </c>
      <c r="D6" s="14" t="s">
        <v>1</v>
      </c>
      <c r="E6" s="15">
        <v>1272</v>
      </c>
      <c r="F6" s="15">
        <v>580</v>
      </c>
      <c r="G6" s="66">
        <f t="shared" si="0"/>
        <v>1852</v>
      </c>
      <c r="H6" s="17">
        <v>55</v>
      </c>
      <c r="I6" s="13">
        <v>8</v>
      </c>
      <c r="J6" s="13">
        <v>0</v>
      </c>
      <c r="K6" s="49">
        <v>1</v>
      </c>
    </row>
    <row r="7" spans="1:11" ht="16.5" customHeight="1">
      <c r="A7" s="13">
        <v>4</v>
      </c>
      <c r="B7" s="13">
        <v>20</v>
      </c>
      <c r="C7" s="14" t="s">
        <v>55</v>
      </c>
      <c r="D7" s="14" t="s">
        <v>1</v>
      </c>
      <c r="E7" s="15">
        <v>1127</v>
      </c>
      <c r="F7" s="15">
        <v>677</v>
      </c>
      <c r="G7" s="66">
        <f t="shared" si="0"/>
        <v>1804</v>
      </c>
      <c r="H7" s="17">
        <v>60</v>
      </c>
      <c r="I7" s="13">
        <v>13</v>
      </c>
      <c r="J7" s="13">
        <v>6</v>
      </c>
      <c r="K7" s="49">
        <v>1</v>
      </c>
    </row>
    <row r="8" spans="1:11" ht="12.75">
      <c r="A8" s="13">
        <v>5</v>
      </c>
      <c r="B8" s="13">
        <v>20</v>
      </c>
      <c r="C8" s="14" t="s">
        <v>41</v>
      </c>
      <c r="D8" s="14" t="s">
        <v>81</v>
      </c>
      <c r="E8" s="15">
        <v>943</v>
      </c>
      <c r="F8" s="15">
        <v>774</v>
      </c>
      <c r="G8" s="66">
        <f t="shared" si="0"/>
        <v>1717</v>
      </c>
      <c r="H8" s="17">
        <v>50</v>
      </c>
      <c r="I8" s="13">
        <v>0</v>
      </c>
      <c r="J8" s="13">
        <v>4</v>
      </c>
      <c r="K8" s="49">
        <v>1</v>
      </c>
    </row>
    <row r="9" spans="1:11" ht="16.5" customHeight="1">
      <c r="A9" s="13">
        <v>6</v>
      </c>
      <c r="B9" s="13">
        <v>20</v>
      </c>
      <c r="C9" s="14" t="s">
        <v>43</v>
      </c>
      <c r="D9" s="14" t="s">
        <v>1</v>
      </c>
      <c r="E9" s="15">
        <v>768</v>
      </c>
      <c r="F9" s="15">
        <v>888</v>
      </c>
      <c r="G9" s="66">
        <f t="shared" si="0"/>
        <v>1656</v>
      </c>
      <c r="H9" s="17">
        <v>42</v>
      </c>
      <c r="I9" s="13">
        <v>0</v>
      </c>
      <c r="J9" s="13">
        <v>2</v>
      </c>
      <c r="K9" s="49">
        <v>1</v>
      </c>
    </row>
    <row r="10" spans="1:11" ht="16.5" customHeight="1">
      <c r="A10" s="13">
        <v>7</v>
      </c>
      <c r="B10" s="13">
        <v>20</v>
      </c>
      <c r="C10" s="14" t="s">
        <v>34</v>
      </c>
      <c r="D10" s="14" t="s">
        <v>35</v>
      </c>
      <c r="E10" s="15">
        <v>846</v>
      </c>
      <c r="F10" s="15">
        <v>725</v>
      </c>
      <c r="G10" s="66">
        <f t="shared" si="0"/>
        <v>1571</v>
      </c>
      <c r="H10" s="17">
        <v>0</v>
      </c>
      <c r="I10" s="13">
        <v>0</v>
      </c>
      <c r="J10" s="13">
        <v>4</v>
      </c>
      <c r="K10" s="49">
        <v>1</v>
      </c>
    </row>
    <row r="11" spans="1:11" ht="12.75">
      <c r="A11" s="13">
        <v>8</v>
      </c>
      <c r="B11" s="13">
        <v>20</v>
      </c>
      <c r="C11" s="14" t="s">
        <v>30</v>
      </c>
      <c r="D11" s="14" t="s">
        <v>31</v>
      </c>
      <c r="E11" s="15">
        <v>843</v>
      </c>
      <c r="F11" s="15">
        <v>655</v>
      </c>
      <c r="G11" s="66">
        <f t="shared" si="0"/>
        <v>1498</v>
      </c>
      <c r="H11" s="17">
        <v>0</v>
      </c>
      <c r="I11" s="13">
        <v>0</v>
      </c>
      <c r="J11" s="13">
        <v>4</v>
      </c>
      <c r="K11" s="49">
        <v>1</v>
      </c>
    </row>
    <row r="12" spans="1:11" ht="12.75">
      <c r="A12" s="13">
        <v>9</v>
      </c>
      <c r="B12" s="13">
        <v>20</v>
      </c>
      <c r="C12" s="14" t="s">
        <v>47</v>
      </c>
      <c r="D12" s="14" t="s">
        <v>1</v>
      </c>
      <c r="E12" s="15">
        <v>849</v>
      </c>
      <c r="F12" s="15">
        <v>638</v>
      </c>
      <c r="G12" s="66">
        <f t="shared" si="0"/>
        <v>1487</v>
      </c>
      <c r="H12" s="17">
        <v>0</v>
      </c>
      <c r="I12" s="13">
        <v>0</v>
      </c>
      <c r="J12" s="13">
        <v>0</v>
      </c>
      <c r="K12" s="49">
        <v>1</v>
      </c>
    </row>
    <row r="13" spans="1:11" ht="12.75">
      <c r="A13" s="13">
        <v>10</v>
      </c>
      <c r="B13" s="13">
        <v>20</v>
      </c>
      <c r="C13" s="14" t="s">
        <v>0</v>
      </c>
      <c r="D13" s="14" t="s">
        <v>1</v>
      </c>
      <c r="E13" s="15">
        <v>432</v>
      </c>
      <c r="F13" s="15">
        <v>1014</v>
      </c>
      <c r="G13" s="66">
        <f t="shared" si="0"/>
        <v>1446</v>
      </c>
      <c r="H13" s="17">
        <v>0</v>
      </c>
      <c r="I13" s="18">
        <v>0</v>
      </c>
      <c r="J13" s="18">
        <v>4</v>
      </c>
      <c r="K13" s="49">
        <v>1</v>
      </c>
    </row>
    <row r="14" spans="1:11" ht="12.75">
      <c r="A14" s="13">
        <v>11</v>
      </c>
      <c r="B14" s="13">
        <v>20</v>
      </c>
      <c r="C14" s="14" t="s">
        <v>38</v>
      </c>
      <c r="D14" s="14" t="s">
        <v>1</v>
      </c>
      <c r="E14" s="15">
        <v>441</v>
      </c>
      <c r="F14" s="15">
        <v>947</v>
      </c>
      <c r="G14" s="66">
        <f t="shared" si="0"/>
        <v>1388</v>
      </c>
      <c r="H14" s="17">
        <v>0</v>
      </c>
      <c r="I14" s="13">
        <v>0</v>
      </c>
      <c r="J14" s="13">
        <v>8</v>
      </c>
      <c r="K14" s="49">
        <v>1</v>
      </c>
    </row>
    <row r="15" spans="1:11" ht="12.75">
      <c r="A15" s="13">
        <v>12</v>
      </c>
      <c r="B15" s="13">
        <v>20</v>
      </c>
      <c r="C15" s="14" t="s">
        <v>44</v>
      </c>
      <c r="D15" s="14" t="s">
        <v>1</v>
      </c>
      <c r="E15" s="15">
        <v>669</v>
      </c>
      <c r="F15" s="15">
        <v>701</v>
      </c>
      <c r="G15" s="66">
        <f t="shared" si="0"/>
        <v>1370</v>
      </c>
      <c r="H15" s="17">
        <v>0</v>
      </c>
      <c r="I15" s="13">
        <v>0</v>
      </c>
      <c r="J15" s="13">
        <v>4</v>
      </c>
      <c r="K15" s="49">
        <v>1</v>
      </c>
    </row>
    <row r="16" spans="1:11" ht="12.75">
      <c r="A16" s="13">
        <v>13</v>
      </c>
      <c r="B16" s="13">
        <v>20</v>
      </c>
      <c r="C16" s="14" t="s">
        <v>48</v>
      </c>
      <c r="D16" s="14" t="s">
        <v>42</v>
      </c>
      <c r="E16" s="15">
        <v>460</v>
      </c>
      <c r="F16" s="15">
        <v>901</v>
      </c>
      <c r="G16" s="66">
        <f t="shared" si="0"/>
        <v>1361</v>
      </c>
      <c r="H16" s="17">
        <v>0</v>
      </c>
      <c r="I16" s="13">
        <v>0</v>
      </c>
      <c r="J16" s="13">
        <v>8</v>
      </c>
      <c r="K16" s="49">
        <v>1</v>
      </c>
    </row>
    <row r="17" spans="1:11" ht="12.75">
      <c r="A17" s="13">
        <v>14</v>
      </c>
      <c r="B17" s="13">
        <v>20</v>
      </c>
      <c r="C17" s="14" t="s">
        <v>56</v>
      </c>
      <c r="D17" s="14" t="s">
        <v>42</v>
      </c>
      <c r="E17" s="15">
        <v>107</v>
      </c>
      <c r="F17" s="15">
        <v>1099</v>
      </c>
      <c r="G17" s="66">
        <f t="shared" si="0"/>
        <v>1206</v>
      </c>
      <c r="H17" s="15">
        <v>0</v>
      </c>
      <c r="I17" s="18">
        <v>0</v>
      </c>
      <c r="J17" s="18">
        <v>10</v>
      </c>
      <c r="K17" s="49">
        <v>1</v>
      </c>
    </row>
    <row r="18" spans="1:11" ht="12.75">
      <c r="A18" s="13">
        <v>15</v>
      </c>
      <c r="B18" s="13">
        <v>20</v>
      </c>
      <c r="C18" s="14" t="s">
        <v>40</v>
      </c>
      <c r="D18" s="14" t="s">
        <v>1</v>
      </c>
      <c r="E18" s="15">
        <v>528</v>
      </c>
      <c r="F18" s="15">
        <v>667</v>
      </c>
      <c r="G18" s="66">
        <f t="shared" si="0"/>
        <v>1195</v>
      </c>
      <c r="H18" s="17">
        <v>0</v>
      </c>
      <c r="I18" s="13">
        <v>0</v>
      </c>
      <c r="J18" s="13">
        <v>2</v>
      </c>
      <c r="K18" s="49">
        <v>1</v>
      </c>
    </row>
    <row r="19" spans="1:11" ht="16.5" customHeight="1">
      <c r="A19" s="13">
        <v>16</v>
      </c>
      <c r="B19" s="13">
        <v>20</v>
      </c>
      <c r="C19" s="14" t="s">
        <v>53</v>
      </c>
      <c r="D19" s="14" t="s">
        <v>35</v>
      </c>
      <c r="E19" s="15">
        <v>907</v>
      </c>
      <c r="F19" s="15">
        <v>283</v>
      </c>
      <c r="G19" s="66">
        <f t="shared" si="0"/>
        <v>1190</v>
      </c>
      <c r="H19" s="17">
        <v>0</v>
      </c>
      <c r="I19" s="13">
        <v>0</v>
      </c>
      <c r="J19" s="13">
        <v>10</v>
      </c>
      <c r="K19" s="49">
        <v>1</v>
      </c>
    </row>
    <row r="20" spans="1:11" ht="16.5" customHeight="1">
      <c r="A20" s="13">
        <v>17</v>
      </c>
      <c r="B20" s="13">
        <v>20</v>
      </c>
      <c r="C20" s="14" t="s">
        <v>50</v>
      </c>
      <c r="D20" s="14" t="s">
        <v>42</v>
      </c>
      <c r="E20" s="15">
        <v>200</v>
      </c>
      <c r="F20" s="15">
        <v>927</v>
      </c>
      <c r="G20" s="66">
        <f t="shared" si="0"/>
        <v>1127</v>
      </c>
      <c r="H20" s="15">
        <v>0</v>
      </c>
      <c r="I20" s="18">
        <v>0</v>
      </c>
      <c r="J20" s="18">
        <v>10</v>
      </c>
      <c r="K20" s="49">
        <v>1</v>
      </c>
    </row>
    <row r="21" spans="1:11" ht="16.5" customHeight="1">
      <c r="A21" s="13">
        <v>18</v>
      </c>
      <c r="B21" s="13">
        <v>20</v>
      </c>
      <c r="C21" s="14" t="s">
        <v>62</v>
      </c>
      <c r="D21" s="14" t="s">
        <v>61</v>
      </c>
      <c r="E21" s="15">
        <v>803</v>
      </c>
      <c r="F21" s="15">
        <v>236</v>
      </c>
      <c r="G21" s="66">
        <f t="shared" si="0"/>
        <v>1039</v>
      </c>
      <c r="H21" s="15">
        <v>0</v>
      </c>
      <c r="I21" s="18">
        <v>0</v>
      </c>
      <c r="J21" s="18">
        <v>14</v>
      </c>
      <c r="K21" s="49">
        <v>1</v>
      </c>
    </row>
    <row r="22" spans="1:11" ht="16.5" customHeight="1">
      <c r="A22" s="13">
        <v>19</v>
      </c>
      <c r="B22" s="13">
        <v>20</v>
      </c>
      <c r="C22" s="14" t="s">
        <v>49</v>
      </c>
      <c r="D22" s="14" t="s">
        <v>35</v>
      </c>
      <c r="E22" s="15">
        <v>535</v>
      </c>
      <c r="F22" s="15">
        <v>340</v>
      </c>
      <c r="G22" s="66">
        <f t="shared" si="0"/>
        <v>875</v>
      </c>
      <c r="H22" s="15">
        <v>0</v>
      </c>
      <c r="I22" s="18">
        <v>0</v>
      </c>
      <c r="J22" s="18">
        <v>4</v>
      </c>
      <c r="K22" s="49">
        <v>1</v>
      </c>
    </row>
    <row r="23" spans="1:11" ht="16.5" customHeight="1">
      <c r="A23" s="13">
        <v>20</v>
      </c>
      <c r="B23" s="13">
        <v>20</v>
      </c>
      <c r="C23" s="14" t="s">
        <v>51</v>
      </c>
      <c r="D23" s="14" t="s">
        <v>1</v>
      </c>
      <c r="E23" s="15">
        <v>-31</v>
      </c>
      <c r="F23" s="15">
        <v>760</v>
      </c>
      <c r="G23" s="66">
        <f t="shared" si="0"/>
        <v>729</v>
      </c>
      <c r="H23" s="15">
        <v>0</v>
      </c>
      <c r="I23" s="18">
        <v>0</v>
      </c>
      <c r="J23" s="18">
        <v>12</v>
      </c>
      <c r="K23" s="49">
        <v>1</v>
      </c>
    </row>
    <row r="24" spans="1:11" ht="16.5" customHeight="1">
      <c r="A24" s="13">
        <v>21</v>
      </c>
      <c r="B24" s="13">
        <v>20</v>
      </c>
      <c r="C24" s="14" t="s">
        <v>52</v>
      </c>
      <c r="D24" s="14" t="s">
        <v>35</v>
      </c>
      <c r="E24" s="15">
        <v>311</v>
      </c>
      <c r="F24" s="15">
        <v>86</v>
      </c>
      <c r="G24" s="66">
        <f t="shared" si="0"/>
        <v>397</v>
      </c>
      <c r="H24" s="17">
        <v>0</v>
      </c>
      <c r="I24" s="13">
        <v>0</v>
      </c>
      <c r="J24" s="13">
        <v>14</v>
      </c>
      <c r="K24" s="49">
        <v>1</v>
      </c>
    </row>
    <row r="25" spans="2:10" ht="16.5">
      <c r="B25" s="75">
        <f>SUM(B4:B24)</f>
        <v>420</v>
      </c>
      <c r="C25" s="76" t="s">
        <v>65</v>
      </c>
      <c r="D25" s="77">
        <v>21</v>
      </c>
      <c r="E25" s="78">
        <v>0</v>
      </c>
      <c r="F25" s="78">
        <f>D25+E25</f>
        <v>21</v>
      </c>
      <c r="G25" s="79"/>
      <c r="H25" s="75">
        <f>SUM(H4:H24)</f>
        <v>357</v>
      </c>
      <c r="I25" s="75">
        <f>SUM(I4:I24)</f>
        <v>42</v>
      </c>
      <c r="J25" s="75">
        <f>SUM(J4:J24)</f>
        <v>120</v>
      </c>
    </row>
    <row r="26" spans="5:10" ht="15.75">
      <c r="E26" s="317" t="s">
        <v>105</v>
      </c>
      <c r="F26" s="317"/>
      <c r="G26" s="317"/>
      <c r="H26" s="317"/>
      <c r="I26" s="318">
        <v>0</v>
      </c>
      <c r="J26" s="318"/>
    </row>
    <row r="27" spans="5:10" ht="15.75">
      <c r="E27" s="319" t="s">
        <v>106</v>
      </c>
      <c r="F27" s="319"/>
      <c r="G27" s="319"/>
      <c r="H27" s="319"/>
      <c r="I27" s="320">
        <v>0</v>
      </c>
      <c r="J27" s="320"/>
    </row>
    <row r="28" spans="5:10" ht="15.75">
      <c r="E28" s="319" t="s">
        <v>107</v>
      </c>
      <c r="F28" s="319"/>
      <c r="G28" s="319"/>
      <c r="H28" s="319"/>
      <c r="I28" s="320">
        <v>0</v>
      </c>
      <c r="J28" s="320"/>
    </row>
    <row r="29" spans="5:10" ht="15.75">
      <c r="E29" s="317" t="s">
        <v>108</v>
      </c>
      <c r="F29" s="317"/>
      <c r="G29" s="317"/>
      <c r="H29" s="317"/>
      <c r="I29" s="317">
        <f>SUM(J25+I26+I27-I28)</f>
        <v>120</v>
      </c>
      <c r="J29" s="317"/>
    </row>
    <row r="31" spans="1:10" ht="18">
      <c r="A31" s="316" t="s">
        <v>102</v>
      </c>
      <c r="B31" s="316"/>
      <c r="C31" s="316"/>
      <c r="D31" s="316"/>
      <c r="E31" s="316"/>
      <c r="F31" s="316"/>
      <c r="G31" s="316"/>
      <c r="H31" s="316"/>
      <c r="I31" s="316"/>
      <c r="J31" s="316"/>
    </row>
    <row r="32" spans="1:10" ht="18">
      <c r="A32" s="316" t="s">
        <v>109</v>
      </c>
      <c r="B32" s="316"/>
      <c r="C32" s="316"/>
      <c r="D32" s="316"/>
      <c r="E32" s="316"/>
      <c r="F32" s="316"/>
      <c r="G32" s="316"/>
      <c r="H32" s="316"/>
      <c r="I32" s="316"/>
      <c r="J32" s="316"/>
    </row>
    <row r="33" spans="1:10" ht="12.75">
      <c r="A33" s="72" t="s">
        <v>63</v>
      </c>
      <c r="B33" s="72" t="s">
        <v>3</v>
      </c>
      <c r="C33" s="73" t="s">
        <v>64</v>
      </c>
      <c r="D33" s="73" t="s">
        <v>65</v>
      </c>
      <c r="E33" s="72" t="s">
        <v>104</v>
      </c>
      <c r="F33" s="72" t="s">
        <v>7</v>
      </c>
      <c r="G33" s="72" t="s">
        <v>8</v>
      </c>
      <c r="H33" s="72" t="s">
        <v>9</v>
      </c>
      <c r="I33" s="72" t="s">
        <v>10</v>
      </c>
      <c r="J33" s="72" t="s">
        <v>11</v>
      </c>
    </row>
    <row r="34" spans="1:11" ht="12.75">
      <c r="A34" s="13">
        <v>1</v>
      </c>
      <c r="B34" s="13">
        <v>20</v>
      </c>
      <c r="C34" s="14" t="s">
        <v>34</v>
      </c>
      <c r="D34" s="14" t="s">
        <v>35</v>
      </c>
      <c r="E34" s="15">
        <v>1012</v>
      </c>
      <c r="F34" s="15">
        <v>1126</v>
      </c>
      <c r="G34" s="66">
        <v>2138</v>
      </c>
      <c r="H34" s="17">
        <v>85</v>
      </c>
      <c r="I34" s="13">
        <v>9</v>
      </c>
      <c r="J34" s="13">
        <v>6</v>
      </c>
      <c r="K34" s="49">
        <v>2</v>
      </c>
    </row>
    <row r="35" spans="1:11" ht="12.75">
      <c r="A35" s="13">
        <v>2</v>
      </c>
      <c r="B35" s="13">
        <v>20</v>
      </c>
      <c r="C35" s="14" t="s">
        <v>38</v>
      </c>
      <c r="D35" s="14" t="s">
        <v>1</v>
      </c>
      <c r="E35" s="15">
        <v>1640</v>
      </c>
      <c r="F35" s="15">
        <v>482</v>
      </c>
      <c r="G35" s="66">
        <v>2122</v>
      </c>
      <c r="H35" s="17">
        <v>75</v>
      </c>
      <c r="I35" s="13">
        <v>14</v>
      </c>
      <c r="J35" s="13">
        <v>0</v>
      </c>
      <c r="K35" s="49">
        <v>2</v>
      </c>
    </row>
    <row r="36" spans="1:11" ht="12.75">
      <c r="A36" s="13">
        <v>3</v>
      </c>
      <c r="B36" s="13">
        <v>20</v>
      </c>
      <c r="C36" s="14" t="s">
        <v>82</v>
      </c>
      <c r="D36" s="14" t="s">
        <v>83</v>
      </c>
      <c r="E36" s="15">
        <v>1048</v>
      </c>
      <c r="F36" s="15">
        <v>1027</v>
      </c>
      <c r="G36" s="66">
        <v>2075</v>
      </c>
      <c r="H36" s="17">
        <v>70</v>
      </c>
      <c r="I36" s="13">
        <v>0</v>
      </c>
      <c r="J36" s="13">
        <v>2</v>
      </c>
      <c r="K36" s="49">
        <v>2</v>
      </c>
    </row>
    <row r="37" spans="1:11" ht="16.5" customHeight="1">
      <c r="A37" s="13">
        <v>4</v>
      </c>
      <c r="B37" s="13">
        <v>20</v>
      </c>
      <c r="C37" s="14" t="s">
        <v>53</v>
      </c>
      <c r="D37" s="14" t="s">
        <v>35</v>
      </c>
      <c r="E37" s="15">
        <v>746</v>
      </c>
      <c r="F37" s="15">
        <v>1264</v>
      </c>
      <c r="G37" s="66">
        <v>2010</v>
      </c>
      <c r="H37" s="17">
        <v>60</v>
      </c>
      <c r="I37" s="13">
        <v>14</v>
      </c>
      <c r="J37" s="13">
        <v>6</v>
      </c>
      <c r="K37" s="49">
        <v>2</v>
      </c>
    </row>
    <row r="38" spans="1:11" ht="16.5" customHeight="1">
      <c r="A38" s="13">
        <v>5</v>
      </c>
      <c r="B38" s="13">
        <v>20</v>
      </c>
      <c r="C38" s="14" t="s">
        <v>41</v>
      </c>
      <c r="D38" s="14" t="s">
        <v>81</v>
      </c>
      <c r="E38" s="15">
        <v>1085</v>
      </c>
      <c r="F38" s="15">
        <v>896</v>
      </c>
      <c r="G38" s="66">
        <v>1981</v>
      </c>
      <c r="H38" s="17">
        <v>55</v>
      </c>
      <c r="I38" s="13">
        <v>0</v>
      </c>
      <c r="J38" s="13">
        <v>0</v>
      </c>
      <c r="K38" s="49">
        <v>2</v>
      </c>
    </row>
    <row r="39" spans="1:11" ht="16.5" customHeight="1">
      <c r="A39" s="13">
        <v>6</v>
      </c>
      <c r="B39" s="13">
        <v>20</v>
      </c>
      <c r="C39" s="14" t="s">
        <v>0</v>
      </c>
      <c r="D39" s="14" t="s">
        <v>1</v>
      </c>
      <c r="E39" s="15">
        <v>1294</v>
      </c>
      <c r="F39" s="15">
        <v>623</v>
      </c>
      <c r="G39" s="66">
        <v>1917</v>
      </c>
      <c r="H39" s="17">
        <v>46</v>
      </c>
      <c r="I39" s="13">
        <v>9</v>
      </c>
      <c r="J39" s="13">
        <v>16</v>
      </c>
      <c r="K39" s="49">
        <v>2</v>
      </c>
    </row>
    <row r="40" spans="1:11" ht="16.5" customHeight="1">
      <c r="A40" s="13">
        <v>7</v>
      </c>
      <c r="B40" s="13">
        <v>20</v>
      </c>
      <c r="C40" s="14" t="s">
        <v>30</v>
      </c>
      <c r="D40" s="14" t="s">
        <v>31</v>
      </c>
      <c r="E40" s="15">
        <v>1207</v>
      </c>
      <c r="F40" s="15">
        <v>537</v>
      </c>
      <c r="G40" s="66">
        <v>1744</v>
      </c>
      <c r="H40" s="17">
        <v>0</v>
      </c>
      <c r="I40" s="13">
        <v>0</v>
      </c>
      <c r="J40" s="13">
        <v>4</v>
      </c>
      <c r="K40" s="49">
        <v>2</v>
      </c>
    </row>
    <row r="41" spans="1:11" ht="16.5" customHeight="1">
      <c r="A41" s="13">
        <v>8</v>
      </c>
      <c r="B41" s="13">
        <v>20</v>
      </c>
      <c r="C41" s="14" t="s">
        <v>50</v>
      </c>
      <c r="D41" s="14" t="s">
        <v>42</v>
      </c>
      <c r="E41" s="15">
        <v>773</v>
      </c>
      <c r="F41" s="15">
        <v>946</v>
      </c>
      <c r="G41" s="66">
        <v>1719</v>
      </c>
      <c r="H41" s="17">
        <v>0</v>
      </c>
      <c r="I41" s="13">
        <v>0</v>
      </c>
      <c r="J41" s="13">
        <v>4</v>
      </c>
      <c r="K41" s="49">
        <v>2</v>
      </c>
    </row>
    <row r="42" spans="1:11" ht="12.75">
      <c r="A42" s="13">
        <v>9</v>
      </c>
      <c r="B42" s="13">
        <v>20</v>
      </c>
      <c r="C42" s="14" t="s">
        <v>47</v>
      </c>
      <c r="D42" s="14" t="s">
        <v>1</v>
      </c>
      <c r="E42" s="15">
        <v>549</v>
      </c>
      <c r="F42" s="15">
        <v>963</v>
      </c>
      <c r="G42" s="66">
        <v>1512</v>
      </c>
      <c r="H42" s="17">
        <v>0</v>
      </c>
      <c r="I42" s="13">
        <v>0</v>
      </c>
      <c r="J42" s="13">
        <v>6</v>
      </c>
      <c r="K42" s="49">
        <v>2</v>
      </c>
    </row>
    <row r="43" spans="1:11" ht="16.5" customHeight="1">
      <c r="A43" s="13">
        <v>10</v>
      </c>
      <c r="B43" s="13">
        <v>20</v>
      </c>
      <c r="C43" s="14" t="s">
        <v>49</v>
      </c>
      <c r="D43" s="14" t="s">
        <v>35</v>
      </c>
      <c r="E43" s="15">
        <v>669</v>
      </c>
      <c r="F43" s="15">
        <v>833</v>
      </c>
      <c r="G43" s="66">
        <v>1502</v>
      </c>
      <c r="H43" s="17">
        <v>0</v>
      </c>
      <c r="I43" s="18">
        <v>0</v>
      </c>
      <c r="J43" s="18">
        <v>4</v>
      </c>
      <c r="K43" s="49">
        <v>2</v>
      </c>
    </row>
    <row r="44" spans="1:11" ht="16.5" customHeight="1">
      <c r="A44" s="13">
        <v>11</v>
      </c>
      <c r="B44" s="13">
        <v>20</v>
      </c>
      <c r="C44" s="14" t="s">
        <v>48</v>
      </c>
      <c r="D44" s="14" t="s">
        <v>42</v>
      </c>
      <c r="E44" s="15">
        <v>417</v>
      </c>
      <c r="F44" s="15">
        <v>1072</v>
      </c>
      <c r="G44" s="66">
        <v>1489</v>
      </c>
      <c r="H44" s="17">
        <v>0</v>
      </c>
      <c r="I44" s="13">
        <v>0</v>
      </c>
      <c r="J44" s="13">
        <v>10</v>
      </c>
      <c r="K44" s="49">
        <v>2</v>
      </c>
    </row>
    <row r="45" spans="1:11" ht="12.75">
      <c r="A45" s="13">
        <v>12</v>
      </c>
      <c r="B45" s="13">
        <v>20</v>
      </c>
      <c r="C45" s="14" t="s">
        <v>37</v>
      </c>
      <c r="D45" s="14" t="s">
        <v>31</v>
      </c>
      <c r="E45" s="15">
        <v>314</v>
      </c>
      <c r="F45" s="15">
        <v>1012</v>
      </c>
      <c r="G45" s="66">
        <v>1326</v>
      </c>
      <c r="H45" s="17">
        <v>0</v>
      </c>
      <c r="I45" s="13">
        <v>0</v>
      </c>
      <c r="J45" s="13">
        <v>0</v>
      </c>
      <c r="K45" s="49">
        <v>2</v>
      </c>
    </row>
    <row r="46" spans="1:11" ht="12.75">
      <c r="A46" s="13">
        <v>13</v>
      </c>
      <c r="B46" s="13">
        <v>20</v>
      </c>
      <c r="C46" s="14" t="s">
        <v>94</v>
      </c>
      <c r="D46" s="14" t="s">
        <v>83</v>
      </c>
      <c r="E46" s="15">
        <v>786</v>
      </c>
      <c r="F46" s="15">
        <v>530</v>
      </c>
      <c r="G46" s="66">
        <v>1316</v>
      </c>
      <c r="H46" s="17">
        <v>0</v>
      </c>
      <c r="I46" s="13">
        <v>0</v>
      </c>
      <c r="J46" s="13">
        <v>4</v>
      </c>
      <c r="K46" s="49">
        <v>2</v>
      </c>
    </row>
    <row r="47" spans="1:11" ht="12.75">
      <c r="A47" s="13">
        <v>14</v>
      </c>
      <c r="B47" s="13">
        <v>20</v>
      </c>
      <c r="C47" s="14" t="s">
        <v>40</v>
      </c>
      <c r="D47" s="14" t="s">
        <v>1</v>
      </c>
      <c r="E47" s="15">
        <v>462</v>
      </c>
      <c r="F47" s="15">
        <v>827</v>
      </c>
      <c r="G47" s="66">
        <v>1289</v>
      </c>
      <c r="H47" s="17">
        <v>0</v>
      </c>
      <c r="I47" s="13">
        <v>0</v>
      </c>
      <c r="J47" s="13">
        <v>0</v>
      </c>
      <c r="K47" s="49">
        <v>2</v>
      </c>
    </row>
    <row r="48" spans="1:11" ht="12.75">
      <c r="A48" s="13">
        <v>15</v>
      </c>
      <c r="B48" s="13">
        <v>20</v>
      </c>
      <c r="C48" s="14" t="s">
        <v>79</v>
      </c>
      <c r="D48" s="14" t="s">
        <v>42</v>
      </c>
      <c r="E48" s="15">
        <v>574</v>
      </c>
      <c r="F48" s="15">
        <v>675</v>
      </c>
      <c r="G48" s="66">
        <v>1249</v>
      </c>
      <c r="H48" s="17">
        <v>0</v>
      </c>
      <c r="I48" s="13">
        <v>0</v>
      </c>
      <c r="J48" s="13">
        <v>5</v>
      </c>
      <c r="K48" s="49">
        <v>2</v>
      </c>
    </row>
    <row r="49" spans="1:11" ht="12.75">
      <c r="A49" s="13">
        <v>16</v>
      </c>
      <c r="B49" s="13">
        <v>20</v>
      </c>
      <c r="C49" s="14" t="s">
        <v>44</v>
      </c>
      <c r="D49" s="14" t="s">
        <v>1</v>
      </c>
      <c r="E49" s="15">
        <v>335</v>
      </c>
      <c r="F49" s="15">
        <v>901</v>
      </c>
      <c r="G49" s="66">
        <v>1236</v>
      </c>
      <c r="H49" s="17">
        <v>0</v>
      </c>
      <c r="I49" s="13">
        <v>0</v>
      </c>
      <c r="J49" s="13">
        <v>12</v>
      </c>
      <c r="K49" s="49">
        <v>2</v>
      </c>
    </row>
    <row r="50" spans="1:11" ht="12.75">
      <c r="A50" s="13">
        <v>17</v>
      </c>
      <c r="B50" s="13">
        <v>20</v>
      </c>
      <c r="C50" s="14" t="s">
        <v>43</v>
      </c>
      <c r="D50" s="14" t="s">
        <v>1</v>
      </c>
      <c r="E50" s="15">
        <v>580</v>
      </c>
      <c r="F50" s="15">
        <v>650</v>
      </c>
      <c r="G50" s="66">
        <v>1230</v>
      </c>
      <c r="H50" s="17">
        <v>0</v>
      </c>
      <c r="I50" s="13">
        <v>0</v>
      </c>
      <c r="J50" s="13">
        <v>4</v>
      </c>
      <c r="K50" s="49">
        <v>2</v>
      </c>
    </row>
    <row r="51" spans="1:11" ht="12.75">
      <c r="A51" s="13">
        <v>18</v>
      </c>
      <c r="B51" s="13">
        <v>20</v>
      </c>
      <c r="C51" s="14" t="s">
        <v>56</v>
      </c>
      <c r="D51" s="14" t="s">
        <v>42</v>
      </c>
      <c r="E51" s="15">
        <v>761</v>
      </c>
      <c r="F51" s="15">
        <v>432</v>
      </c>
      <c r="G51" s="66">
        <v>1193</v>
      </c>
      <c r="H51" s="17">
        <v>0</v>
      </c>
      <c r="I51" s="13">
        <v>0</v>
      </c>
      <c r="J51" s="13">
        <v>2</v>
      </c>
      <c r="K51" s="49">
        <v>2</v>
      </c>
    </row>
    <row r="52" spans="1:11" ht="12.75">
      <c r="A52" s="13">
        <v>19</v>
      </c>
      <c r="B52" s="13">
        <v>20</v>
      </c>
      <c r="C52" s="14" t="s">
        <v>62</v>
      </c>
      <c r="D52" s="14" t="s">
        <v>61</v>
      </c>
      <c r="E52" s="15">
        <v>381</v>
      </c>
      <c r="F52" s="15">
        <v>679</v>
      </c>
      <c r="G52" s="66">
        <v>1060</v>
      </c>
      <c r="H52" s="17">
        <v>0</v>
      </c>
      <c r="I52" s="13">
        <v>0</v>
      </c>
      <c r="J52" s="13">
        <v>8</v>
      </c>
      <c r="K52" s="49">
        <v>2</v>
      </c>
    </row>
    <row r="53" spans="1:11" ht="12.75">
      <c r="A53" s="13">
        <v>20</v>
      </c>
      <c r="B53" s="13">
        <v>20</v>
      </c>
      <c r="C53" s="14" t="s">
        <v>36</v>
      </c>
      <c r="D53" s="14" t="s">
        <v>1</v>
      </c>
      <c r="E53" s="15">
        <v>81</v>
      </c>
      <c r="F53" s="15">
        <v>958</v>
      </c>
      <c r="G53" s="66">
        <v>1039</v>
      </c>
      <c r="H53" s="17">
        <v>0</v>
      </c>
      <c r="I53" s="13">
        <v>0</v>
      </c>
      <c r="J53" s="13">
        <v>12</v>
      </c>
      <c r="K53" s="49">
        <v>2</v>
      </c>
    </row>
    <row r="54" spans="1:11" ht="12.75">
      <c r="A54" s="13">
        <v>21</v>
      </c>
      <c r="B54" s="13">
        <v>20</v>
      </c>
      <c r="C54" s="14" t="s">
        <v>52</v>
      </c>
      <c r="D54" s="14" t="s">
        <v>35</v>
      </c>
      <c r="E54" s="15">
        <v>876</v>
      </c>
      <c r="F54" s="15">
        <v>115</v>
      </c>
      <c r="G54" s="66">
        <v>991</v>
      </c>
      <c r="H54" s="17">
        <v>0</v>
      </c>
      <c r="I54" s="13">
        <v>0</v>
      </c>
      <c r="J54" s="13">
        <v>6</v>
      </c>
      <c r="K54" s="49">
        <v>2</v>
      </c>
    </row>
    <row r="55" spans="1:11" ht="12.75">
      <c r="A55" s="13">
        <v>22</v>
      </c>
      <c r="B55" s="13">
        <v>20</v>
      </c>
      <c r="C55" s="14" t="s">
        <v>55</v>
      </c>
      <c r="D55" s="14" t="s">
        <v>1</v>
      </c>
      <c r="E55" s="15">
        <v>528</v>
      </c>
      <c r="F55" s="15">
        <v>378</v>
      </c>
      <c r="G55" s="66">
        <v>906</v>
      </c>
      <c r="H55" s="17">
        <v>0</v>
      </c>
      <c r="I55" s="13">
        <v>0</v>
      </c>
      <c r="J55" s="13">
        <v>0</v>
      </c>
      <c r="K55" s="49">
        <v>2</v>
      </c>
    </row>
    <row r="56" spans="1:11" ht="12.75">
      <c r="A56" s="13">
        <v>23</v>
      </c>
      <c r="B56" s="13">
        <v>20</v>
      </c>
      <c r="C56" s="14" t="s">
        <v>51</v>
      </c>
      <c r="D56" s="14" t="s">
        <v>1</v>
      </c>
      <c r="E56" s="15">
        <v>50</v>
      </c>
      <c r="F56" s="15">
        <v>442</v>
      </c>
      <c r="G56" s="66">
        <v>492</v>
      </c>
      <c r="H56" s="17">
        <v>0</v>
      </c>
      <c r="I56" s="13">
        <v>0</v>
      </c>
      <c r="J56" s="13">
        <v>14</v>
      </c>
      <c r="K56" s="49">
        <v>2</v>
      </c>
    </row>
    <row r="57" spans="2:10" ht="16.5">
      <c r="B57" s="75">
        <f>SUM(B34:B56)</f>
        <v>460</v>
      </c>
      <c r="C57" s="76" t="s">
        <v>65</v>
      </c>
      <c r="D57" s="77">
        <v>23</v>
      </c>
      <c r="E57" s="78">
        <v>21</v>
      </c>
      <c r="F57" s="78">
        <f>D57+E57</f>
        <v>44</v>
      </c>
      <c r="G57" s="80"/>
      <c r="H57" s="81">
        <f>SUM(H34:H56)</f>
        <v>391</v>
      </c>
      <c r="I57" s="81">
        <f>SUM(I34:I56)</f>
        <v>46</v>
      </c>
      <c r="J57" s="81">
        <f>SUM(J34:J56)</f>
        <v>125</v>
      </c>
    </row>
    <row r="58" spans="5:10" ht="16.5" customHeight="1">
      <c r="E58" s="317" t="s">
        <v>105</v>
      </c>
      <c r="F58" s="317"/>
      <c r="G58" s="317"/>
      <c r="H58" s="317"/>
      <c r="I58" s="318">
        <v>120</v>
      </c>
      <c r="J58" s="318"/>
    </row>
    <row r="59" spans="5:10" ht="16.5" customHeight="1">
      <c r="E59" s="319" t="s">
        <v>106</v>
      </c>
      <c r="F59" s="319"/>
      <c r="G59" s="319"/>
      <c r="H59" s="319"/>
      <c r="I59" s="320"/>
      <c r="J59" s="320"/>
    </row>
    <row r="60" spans="5:10" ht="16.5" customHeight="1">
      <c r="E60" s="319" t="s">
        <v>107</v>
      </c>
      <c r="F60" s="319"/>
      <c r="G60" s="319"/>
      <c r="H60" s="319"/>
      <c r="I60" s="320"/>
      <c r="J60" s="320"/>
    </row>
    <row r="61" spans="5:10" ht="16.5" customHeight="1">
      <c r="E61" s="317" t="s">
        <v>108</v>
      </c>
      <c r="F61" s="317"/>
      <c r="G61" s="317"/>
      <c r="H61" s="317"/>
      <c r="I61" s="317">
        <f>SUM(J57+I58+I59-I60)</f>
        <v>245</v>
      </c>
      <c r="J61" s="317"/>
    </row>
    <row r="63" spans="1:10" ht="18">
      <c r="A63" s="316" t="s">
        <v>110</v>
      </c>
      <c r="B63" s="316"/>
      <c r="C63" s="316"/>
      <c r="D63" s="316"/>
      <c r="E63" s="316"/>
      <c r="F63" s="316"/>
      <c r="G63" s="316"/>
      <c r="H63" s="316"/>
      <c r="I63" s="316"/>
      <c r="J63" s="316"/>
    </row>
    <row r="64" spans="1:10" ht="18">
      <c r="A64" s="316" t="s">
        <v>111</v>
      </c>
      <c r="B64" s="316"/>
      <c r="C64" s="316"/>
      <c r="D64" s="316"/>
      <c r="E64" s="316"/>
      <c r="F64" s="316"/>
      <c r="G64" s="316"/>
      <c r="H64" s="316"/>
      <c r="I64" s="316"/>
      <c r="J64" s="316"/>
    </row>
    <row r="65" spans="1:10" ht="12.75">
      <c r="A65" s="72" t="s">
        <v>63</v>
      </c>
      <c r="B65" s="72" t="s">
        <v>3</v>
      </c>
      <c r="C65" s="73" t="s">
        <v>64</v>
      </c>
      <c r="D65" s="73" t="s">
        <v>65</v>
      </c>
      <c r="E65" s="72" t="s">
        <v>104</v>
      </c>
      <c r="F65" s="72" t="s">
        <v>7</v>
      </c>
      <c r="G65" s="72" t="s">
        <v>8</v>
      </c>
      <c r="H65" s="72" t="s">
        <v>9</v>
      </c>
      <c r="I65" s="72" t="s">
        <v>10</v>
      </c>
      <c r="J65" s="72" t="s">
        <v>11</v>
      </c>
    </row>
    <row r="66" spans="1:11" ht="12.75">
      <c r="A66" s="13">
        <v>1</v>
      </c>
      <c r="B66" s="13">
        <v>20</v>
      </c>
      <c r="C66" s="14" t="s">
        <v>0</v>
      </c>
      <c r="D66" s="14" t="s">
        <v>1</v>
      </c>
      <c r="E66" s="15">
        <v>978</v>
      </c>
      <c r="F66" s="15">
        <v>1316</v>
      </c>
      <c r="G66" s="66">
        <v>2294</v>
      </c>
      <c r="H66" s="17">
        <v>80</v>
      </c>
      <c r="I66" s="13">
        <v>19</v>
      </c>
      <c r="J66" s="13">
        <v>4</v>
      </c>
      <c r="K66" s="49">
        <v>3</v>
      </c>
    </row>
    <row r="67" spans="1:11" ht="12.75">
      <c r="A67" s="13">
        <v>2</v>
      </c>
      <c r="B67" s="13">
        <v>20</v>
      </c>
      <c r="C67" s="14" t="s">
        <v>36</v>
      </c>
      <c r="D67" s="14" t="s">
        <v>1</v>
      </c>
      <c r="E67" s="15">
        <v>680</v>
      </c>
      <c r="F67" s="15">
        <v>1174</v>
      </c>
      <c r="G67" s="66">
        <v>1854</v>
      </c>
      <c r="H67" s="17">
        <v>70</v>
      </c>
      <c r="I67" s="13">
        <v>0</v>
      </c>
      <c r="J67" s="13">
        <v>4</v>
      </c>
      <c r="K67" s="49">
        <v>3</v>
      </c>
    </row>
    <row r="68" spans="1:11" ht="12.75">
      <c r="A68" s="13">
        <v>3</v>
      </c>
      <c r="B68" s="13">
        <v>20</v>
      </c>
      <c r="C68" s="14" t="s">
        <v>41</v>
      </c>
      <c r="D68" s="14" t="s">
        <v>42</v>
      </c>
      <c r="E68" s="15">
        <v>1071</v>
      </c>
      <c r="F68" s="15">
        <v>769</v>
      </c>
      <c r="G68" s="66">
        <v>1840</v>
      </c>
      <c r="H68" s="17">
        <v>65</v>
      </c>
      <c r="I68" s="13">
        <v>11</v>
      </c>
      <c r="J68" s="13">
        <v>0</v>
      </c>
      <c r="K68" s="49">
        <v>3</v>
      </c>
    </row>
    <row r="69" spans="1:11" ht="12.75">
      <c r="A69" s="13">
        <v>4</v>
      </c>
      <c r="B69" s="13">
        <v>20</v>
      </c>
      <c r="C69" s="14" t="s">
        <v>51</v>
      </c>
      <c r="D69" s="14" t="s">
        <v>1</v>
      </c>
      <c r="E69" s="15">
        <v>895</v>
      </c>
      <c r="F69" s="15">
        <v>944</v>
      </c>
      <c r="G69" s="66">
        <v>1839</v>
      </c>
      <c r="H69" s="17">
        <v>57</v>
      </c>
      <c r="I69" s="13">
        <v>0</v>
      </c>
      <c r="J69" s="13">
        <v>8</v>
      </c>
      <c r="K69" s="49">
        <v>3</v>
      </c>
    </row>
    <row r="70" spans="1:11" ht="12.75">
      <c r="A70" s="13">
        <v>5</v>
      </c>
      <c r="B70" s="13">
        <v>20</v>
      </c>
      <c r="C70" s="14" t="s">
        <v>30</v>
      </c>
      <c r="D70" s="14" t="s">
        <v>31</v>
      </c>
      <c r="E70" s="15">
        <v>834</v>
      </c>
      <c r="F70" s="15">
        <v>986</v>
      </c>
      <c r="G70" s="66">
        <v>1820</v>
      </c>
      <c r="H70" s="17">
        <v>51</v>
      </c>
      <c r="I70" s="13">
        <v>0</v>
      </c>
      <c r="J70" s="13">
        <v>4</v>
      </c>
      <c r="K70" s="49">
        <v>3</v>
      </c>
    </row>
    <row r="71" spans="1:11" ht="12.75">
      <c r="A71" s="13">
        <v>6</v>
      </c>
      <c r="B71" s="13">
        <v>20</v>
      </c>
      <c r="C71" s="14" t="s">
        <v>44</v>
      </c>
      <c r="D71" s="14" t="s">
        <v>1</v>
      </c>
      <c r="E71" s="15">
        <v>796</v>
      </c>
      <c r="F71" s="15">
        <v>919</v>
      </c>
      <c r="G71" s="66">
        <v>1715</v>
      </c>
      <c r="H71" s="17">
        <v>0</v>
      </c>
      <c r="I71" s="13">
        <v>0</v>
      </c>
      <c r="J71" s="13">
        <v>2</v>
      </c>
      <c r="K71" s="49">
        <v>3</v>
      </c>
    </row>
    <row r="72" spans="1:11" ht="12.75">
      <c r="A72" s="13">
        <v>7</v>
      </c>
      <c r="B72" s="13">
        <v>20</v>
      </c>
      <c r="C72" s="14" t="s">
        <v>50</v>
      </c>
      <c r="D72" s="14" t="s">
        <v>42</v>
      </c>
      <c r="E72" s="15">
        <v>823</v>
      </c>
      <c r="F72" s="15">
        <v>890</v>
      </c>
      <c r="G72" s="66">
        <v>1713</v>
      </c>
      <c r="H72" s="17">
        <v>0</v>
      </c>
      <c r="I72" s="13">
        <v>0</v>
      </c>
      <c r="J72" s="13">
        <v>2</v>
      </c>
      <c r="K72" s="49">
        <v>3</v>
      </c>
    </row>
    <row r="73" spans="1:11" ht="12.75">
      <c r="A73" s="13">
        <v>8</v>
      </c>
      <c r="B73" s="13">
        <v>20</v>
      </c>
      <c r="C73" s="14" t="s">
        <v>38</v>
      </c>
      <c r="D73" s="14" t="s">
        <v>1</v>
      </c>
      <c r="E73" s="15">
        <v>506</v>
      </c>
      <c r="F73" s="15">
        <v>1013</v>
      </c>
      <c r="G73" s="66">
        <v>1519</v>
      </c>
      <c r="H73" s="17">
        <v>0</v>
      </c>
      <c r="I73" s="13">
        <v>0</v>
      </c>
      <c r="J73" s="13">
        <v>4</v>
      </c>
      <c r="K73" s="49">
        <v>3</v>
      </c>
    </row>
    <row r="74" spans="1:11" ht="12.75">
      <c r="A74" s="13">
        <v>9</v>
      </c>
      <c r="B74" s="13">
        <v>20</v>
      </c>
      <c r="C74" s="14" t="s">
        <v>57</v>
      </c>
      <c r="D74" s="14" t="s">
        <v>1</v>
      </c>
      <c r="E74" s="15">
        <v>843</v>
      </c>
      <c r="F74" s="15">
        <v>649</v>
      </c>
      <c r="G74" s="66">
        <v>1492</v>
      </c>
      <c r="H74" s="17">
        <v>0</v>
      </c>
      <c r="I74" s="13">
        <v>0</v>
      </c>
      <c r="J74" s="13">
        <v>2</v>
      </c>
      <c r="K74" s="49">
        <v>3</v>
      </c>
    </row>
    <row r="75" spans="1:11" ht="12.75">
      <c r="A75" s="13">
        <v>10</v>
      </c>
      <c r="B75" s="13">
        <v>20</v>
      </c>
      <c r="C75" s="14" t="s">
        <v>48</v>
      </c>
      <c r="D75" s="14" t="s">
        <v>42</v>
      </c>
      <c r="E75" s="15">
        <v>712</v>
      </c>
      <c r="F75" s="15">
        <v>587</v>
      </c>
      <c r="G75" s="66">
        <v>1299</v>
      </c>
      <c r="H75" s="17">
        <v>0</v>
      </c>
      <c r="I75" s="18">
        <v>0</v>
      </c>
      <c r="J75" s="18">
        <v>6</v>
      </c>
      <c r="K75" s="49">
        <v>3</v>
      </c>
    </row>
    <row r="76" spans="1:11" ht="12.75">
      <c r="A76" s="13">
        <v>11</v>
      </c>
      <c r="B76" s="13">
        <v>20</v>
      </c>
      <c r="C76" s="14" t="s">
        <v>37</v>
      </c>
      <c r="D76" s="14" t="s">
        <v>31</v>
      </c>
      <c r="E76" s="15">
        <v>94</v>
      </c>
      <c r="F76" s="15">
        <v>1190</v>
      </c>
      <c r="G76" s="66">
        <v>1284</v>
      </c>
      <c r="H76" s="17">
        <v>0</v>
      </c>
      <c r="I76" s="13">
        <v>8</v>
      </c>
      <c r="J76" s="13">
        <v>12</v>
      </c>
      <c r="K76" s="49">
        <v>3</v>
      </c>
    </row>
    <row r="77" spans="1:11" ht="12.75">
      <c r="A77" s="13">
        <v>12</v>
      </c>
      <c r="B77" s="13">
        <v>20</v>
      </c>
      <c r="C77" s="14" t="s">
        <v>39</v>
      </c>
      <c r="D77" s="14" t="s">
        <v>1</v>
      </c>
      <c r="E77" s="15">
        <v>720</v>
      </c>
      <c r="F77" s="15">
        <v>515</v>
      </c>
      <c r="G77" s="66">
        <v>1235</v>
      </c>
      <c r="H77" s="17">
        <v>0</v>
      </c>
      <c r="I77" s="13">
        <v>0</v>
      </c>
      <c r="J77" s="13">
        <v>12</v>
      </c>
      <c r="K77" s="49">
        <v>3</v>
      </c>
    </row>
    <row r="78" spans="1:11" ht="12.75">
      <c r="A78" s="13">
        <v>13</v>
      </c>
      <c r="B78" s="13">
        <v>20</v>
      </c>
      <c r="C78" s="14" t="s">
        <v>56</v>
      </c>
      <c r="D78" s="14" t="s">
        <v>42</v>
      </c>
      <c r="E78" s="15">
        <v>506</v>
      </c>
      <c r="F78" s="15">
        <v>676</v>
      </c>
      <c r="G78" s="66">
        <v>1182</v>
      </c>
      <c r="H78" s="17">
        <v>0</v>
      </c>
      <c r="I78" s="13">
        <v>0</v>
      </c>
      <c r="J78" s="13">
        <v>0</v>
      </c>
      <c r="K78" s="49">
        <v>3</v>
      </c>
    </row>
    <row r="79" spans="1:11" ht="12.75">
      <c r="A79" s="13">
        <v>14</v>
      </c>
      <c r="B79" s="13">
        <v>20</v>
      </c>
      <c r="C79" s="14" t="s">
        <v>55</v>
      </c>
      <c r="D79" s="14" t="s">
        <v>1</v>
      </c>
      <c r="E79" s="15">
        <v>542</v>
      </c>
      <c r="F79" s="15">
        <v>592</v>
      </c>
      <c r="G79" s="66">
        <v>1134</v>
      </c>
      <c r="H79" s="17">
        <v>0</v>
      </c>
      <c r="I79" s="13">
        <v>0</v>
      </c>
      <c r="J79" s="13">
        <v>2</v>
      </c>
      <c r="K79" s="49">
        <v>3</v>
      </c>
    </row>
    <row r="80" spans="1:11" ht="12.75">
      <c r="A80" s="13">
        <v>15</v>
      </c>
      <c r="B80" s="13">
        <v>20</v>
      </c>
      <c r="C80" s="14" t="s">
        <v>49</v>
      </c>
      <c r="D80" s="14" t="s">
        <v>35</v>
      </c>
      <c r="E80" s="15">
        <v>235</v>
      </c>
      <c r="F80" s="15">
        <v>864</v>
      </c>
      <c r="G80" s="66">
        <v>1099</v>
      </c>
      <c r="H80" s="17">
        <v>0</v>
      </c>
      <c r="I80" s="13">
        <v>0</v>
      </c>
      <c r="J80" s="13">
        <v>10</v>
      </c>
      <c r="K80" s="49">
        <v>3</v>
      </c>
    </row>
    <row r="81" spans="1:11" ht="12.75">
      <c r="A81" s="13">
        <v>16</v>
      </c>
      <c r="B81" s="13">
        <v>20</v>
      </c>
      <c r="C81" s="14" t="s">
        <v>47</v>
      </c>
      <c r="D81" s="14" t="s">
        <v>1</v>
      </c>
      <c r="E81" s="15">
        <v>368</v>
      </c>
      <c r="F81" s="15">
        <v>691</v>
      </c>
      <c r="G81" s="66">
        <v>1059</v>
      </c>
      <c r="H81" s="17">
        <v>0</v>
      </c>
      <c r="I81" s="13">
        <v>0</v>
      </c>
      <c r="J81" s="13">
        <v>10</v>
      </c>
      <c r="K81" s="49">
        <v>3</v>
      </c>
    </row>
    <row r="82" spans="1:11" ht="12.75">
      <c r="A82" s="13">
        <v>17</v>
      </c>
      <c r="B82" s="13">
        <v>20</v>
      </c>
      <c r="C82" s="14" t="s">
        <v>52</v>
      </c>
      <c r="D82" s="14" t="s">
        <v>35</v>
      </c>
      <c r="E82" s="15">
        <v>381</v>
      </c>
      <c r="F82" s="15">
        <v>575</v>
      </c>
      <c r="G82" s="66">
        <v>956</v>
      </c>
      <c r="H82" s="17">
        <v>0</v>
      </c>
      <c r="I82" s="13">
        <v>0</v>
      </c>
      <c r="J82" s="13">
        <v>12</v>
      </c>
      <c r="K82" s="49">
        <v>3</v>
      </c>
    </row>
    <row r="83" spans="1:11" ht="12.75">
      <c r="A83" s="13">
        <v>18</v>
      </c>
      <c r="B83" s="13">
        <v>20</v>
      </c>
      <c r="C83" s="14" t="s">
        <v>43</v>
      </c>
      <c r="D83" s="14" t="s">
        <v>1</v>
      </c>
      <c r="E83" s="15">
        <v>535</v>
      </c>
      <c r="F83" s="15">
        <v>106</v>
      </c>
      <c r="G83" s="66">
        <v>641</v>
      </c>
      <c r="H83" s="17">
        <v>0</v>
      </c>
      <c r="I83" s="13">
        <v>0</v>
      </c>
      <c r="J83" s="13">
        <v>20</v>
      </c>
      <c r="K83" s="49">
        <v>3</v>
      </c>
    </row>
    <row r="84" spans="1:11" ht="12.75">
      <c r="A84" s="13">
        <v>19</v>
      </c>
      <c r="B84" s="13">
        <v>20</v>
      </c>
      <c r="C84" s="14" t="s">
        <v>34</v>
      </c>
      <c r="D84" s="14" t="s">
        <v>35</v>
      </c>
      <c r="E84" s="15">
        <v>136</v>
      </c>
      <c r="F84" s="15">
        <v>425</v>
      </c>
      <c r="G84" s="66">
        <v>561</v>
      </c>
      <c r="H84" s="17">
        <v>0</v>
      </c>
      <c r="I84" s="13">
        <v>0</v>
      </c>
      <c r="J84" s="13">
        <v>20</v>
      </c>
      <c r="K84" s="49">
        <v>3</v>
      </c>
    </row>
    <row r="85" spans="2:10" ht="16.5">
      <c r="B85" s="75">
        <f>SUM(B66:B84)</f>
        <v>380</v>
      </c>
      <c r="C85" s="76" t="s">
        <v>65</v>
      </c>
      <c r="D85" s="77">
        <v>19</v>
      </c>
      <c r="E85" s="78">
        <v>44</v>
      </c>
      <c r="F85" s="78">
        <f>D85+E85</f>
        <v>63</v>
      </c>
      <c r="G85" s="80"/>
      <c r="H85" s="81">
        <f>SUM(H66:H84)</f>
        <v>323</v>
      </c>
      <c r="I85" s="81">
        <f>SUM(I66:I84)</f>
        <v>38</v>
      </c>
      <c r="J85" s="81">
        <f>SUM(J66:J84)</f>
        <v>134</v>
      </c>
    </row>
    <row r="86" spans="5:10" ht="15.75">
      <c r="E86" s="317" t="s">
        <v>105</v>
      </c>
      <c r="F86" s="317"/>
      <c r="G86" s="317"/>
      <c r="H86" s="317"/>
      <c r="I86" s="318">
        <v>245</v>
      </c>
      <c r="J86" s="318"/>
    </row>
    <row r="87" spans="5:10" ht="15.75">
      <c r="E87" s="319" t="s">
        <v>106</v>
      </c>
      <c r="F87" s="319"/>
      <c r="G87" s="319"/>
      <c r="H87" s="319"/>
      <c r="I87" s="320">
        <v>10</v>
      </c>
      <c r="J87" s="320"/>
    </row>
    <row r="88" spans="5:10" ht="15.75">
      <c r="E88" s="319" t="s">
        <v>107</v>
      </c>
      <c r="F88" s="319"/>
      <c r="G88" s="319"/>
      <c r="H88" s="319"/>
      <c r="I88" s="320">
        <v>0</v>
      </c>
      <c r="J88" s="320"/>
    </row>
    <row r="89" spans="5:10" ht="15.75">
      <c r="E89" s="317" t="s">
        <v>108</v>
      </c>
      <c r="F89" s="317"/>
      <c r="G89" s="317"/>
      <c r="H89" s="317"/>
      <c r="I89" s="317">
        <f>SUM(J85+I86+I87-I88)</f>
        <v>389</v>
      </c>
      <c r="J89" s="317"/>
    </row>
    <row r="91" spans="1:10" ht="18">
      <c r="A91" s="316" t="s">
        <v>110</v>
      </c>
      <c r="B91" s="316"/>
      <c r="C91" s="316"/>
      <c r="D91" s="316"/>
      <c r="E91" s="316"/>
      <c r="F91" s="316"/>
      <c r="G91" s="316"/>
      <c r="H91" s="316"/>
      <c r="I91" s="316"/>
      <c r="J91" s="316"/>
    </row>
    <row r="92" spans="1:10" ht="18">
      <c r="A92" s="316" t="s">
        <v>112</v>
      </c>
      <c r="B92" s="316"/>
      <c r="C92" s="316"/>
      <c r="D92" s="316"/>
      <c r="E92" s="316"/>
      <c r="F92" s="316"/>
      <c r="G92" s="316"/>
      <c r="H92" s="316"/>
      <c r="I92" s="316"/>
      <c r="J92" s="316"/>
    </row>
    <row r="93" spans="1:10" ht="12.75">
      <c r="A93" s="72" t="s">
        <v>63</v>
      </c>
      <c r="B93" s="72" t="s">
        <v>3</v>
      </c>
      <c r="C93" s="73" t="s">
        <v>64</v>
      </c>
      <c r="D93" s="73" t="s">
        <v>65</v>
      </c>
      <c r="E93" s="72" t="s">
        <v>104</v>
      </c>
      <c r="F93" s="72" t="s">
        <v>7</v>
      </c>
      <c r="G93" s="72" t="s">
        <v>8</v>
      </c>
      <c r="H93" s="72" t="s">
        <v>9</v>
      </c>
      <c r="I93" s="72" t="s">
        <v>10</v>
      </c>
      <c r="J93" s="72" t="s">
        <v>11</v>
      </c>
    </row>
    <row r="94" spans="1:11" ht="12.75">
      <c r="A94" s="13">
        <v>1</v>
      </c>
      <c r="B94" s="13">
        <v>20</v>
      </c>
      <c r="C94" s="14" t="s">
        <v>40</v>
      </c>
      <c r="D94" s="14" t="s">
        <v>1</v>
      </c>
      <c r="E94" s="15">
        <v>738</v>
      </c>
      <c r="F94" s="15">
        <v>1133</v>
      </c>
      <c r="G94" s="66">
        <v>1871</v>
      </c>
      <c r="H94" s="17">
        <v>85</v>
      </c>
      <c r="I94" s="13">
        <v>10</v>
      </c>
      <c r="J94" s="13">
        <v>2</v>
      </c>
      <c r="K94" s="49">
        <v>4</v>
      </c>
    </row>
    <row r="95" spans="1:11" ht="12.75">
      <c r="A95" s="13">
        <v>2</v>
      </c>
      <c r="B95" s="13">
        <v>20</v>
      </c>
      <c r="C95" s="14" t="s">
        <v>44</v>
      </c>
      <c r="D95" s="14" t="s">
        <v>1</v>
      </c>
      <c r="E95" s="15">
        <v>956</v>
      </c>
      <c r="F95" s="15">
        <v>854</v>
      </c>
      <c r="G95" s="66">
        <v>1810</v>
      </c>
      <c r="H95" s="17">
        <v>80</v>
      </c>
      <c r="I95" s="13">
        <v>0</v>
      </c>
      <c r="J95" s="13">
        <v>10</v>
      </c>
      <c r="K95" s="49">
        <v>4</v>
      </c>
    </row>
    <row r="96" spans="1:11" ht="12.75">
      <c r="A96" s="13">
        <v>3</v>
      </c>
      <c r="B96" s="13">
        <v>20</v>
      </c>
      <c r="C96" s="14" t="s">
        <v>62</v>
      </c>
      <c r="D96" s="14" t="s">
        <v>61</v>
      </c>
      <c r="E96" s="15">
        <v>706</v>
      </c>
      <c r="F96" s="15">
        <v>1080</v>
      </c>
      <c r="G96" s="66">
        <v>1786</v>
      </c>
      <c r="H96" s="17">
        <v>70</v>
      </c>
      <c r="I96" s="13">
        <v>0</v>
      </c>
      <c r="J96" s="13">
        <v>12</v>
      </c>
      <c r="K96" s="49">
        <v>4</v>
      </c>
    </row>
    <row r="97" spans="1:11" ht="12.75">
      <c r="A97" s="13">
        <v>4</v>
      </c>
      <c r="B97" s="13">
        <v>20</v>
      </c>
      <c r="C97" s="14" t="s">
        <v>37</v>
      </c>
      <c r="D97" s="14" t="s">
        <v>31</v>
      </c>
      <c r="E97" s="15">
        <v>547</v>
      </c>
      <c r="F97" s="15">
        <v>1150</v>
      </c>
      <c r="G97" s="66">
        <v>1697</v>
      </c>
      <c r="H97" s="17">
        <v>65</v>
      </c>
      <c r="I97" s="13">
        <v>14</v>
      </c>
      <c r="J97" s="13">
        <v>2</v>
      </c>
      <c r="K97" s="49">
        <v>4</v>
      </c>
    </row>
    <row r="98" spans="1:11" ht="12.75">
      <c r="A98" s="13">
        <v>5</v>
      </c>
      <c r="B98" s="13">
        <v>20</v>
      </c>
      <c r="C98" s="14" t="s">
        <v>57</v>
      </c>
      <c r="D98" s="14" t="s">
        <v>1</v>
      </c>
      <c r="E98" s="15">
        <v>1065</v>
      </c>
      <c r="F98" s="15">
        <v>623</v>
      </c>
      <c r="G98" s="66">
        <v>1688</v>
      </c>
      <c r="H98" s="17">
        <v>60</v>
      </c>
      <c r="I98" s="13">
        <v>14</v>
      </c>
      <c r="J98" s="13">
        <v>2</v>
      </c>
      <c r="K98" s="49">
        <v>4</v>
      </c>
    </row>
    <row r="99" spans="1:11" ht="12.75">
      <c r="A99" s="13">
        <v>6</v>
      </c>
      <c r="B99" s="13">
        <v>20</v>
      </c>
      <c r="C99" s="14" t="s">
        <v>36</v>
      </c>
      <c r="D99" s="14" t="s">
        <v>1</v>
      </c>
      <c r="E99" s="15">
        <v>687</v>
      </c>
      <c r="F99" s="15">
        <v>996</v>
      </c>
      <c r="G99" s="66">
        <v>1683</v>
      </c>
      <c r="H99" s="17">
        <v>48</v>
      </c>
      <c r="I99" s="13">
        <v>0</v>
      </c>
      <c r="J99" s="13">
        <v>8</v>
      </c>
      <c r="K99" s="49">
        <v>4</v>
      </c>
    </row>
    <row r="100" spans="1:11" ht="12.75">
      <c r="A100" s="13">
        <v>7</v>
      </c>
      <c r="B100" s="13">
        <v>20</v>
      </c>
      <c r="C100" s="14" t="s">
        <v>43</v>
      </c>
      <c r="D100" s="14" t="s">
        <v>1</v>
      </c>
      <c r="E100" s="15">
        <v>1053</v>
      </c>
      <c r="F100" s="15">
        <v>616</v>
      </c>
      <c r="G100" s="66">
        <v>1669</v>
      </c>
      <c r="H100" s="17">
        <v>0</v>
      </c>
      <c r="I100" s="13">
        <v>10</v>
      </c>
      <c r="J100" s="13">
        <v>2</v>
      </c>
      <c r="K100" s="49">
        <v>4</v>
      </c>
    </row>
    <row r="101" spans="1:11" ht="12.75">
      <c r="A101" s="13">
        <v>8</v>
      </c>
      <c r="B101" s="13">
        <v>20</v>
      </c>
      <c r="C101" s="14" t="s">
        <v>47</v>
      </c>
      <c r="D101" s="14" t="s">
        <v>1</v>
      </c>
      <c r="E101" s="15">
        <v>850</v>
      </c>
      <c r="F101" s="15">
        <v>794</v>
      </c>
      <c r="G101" s="66">
        <v>1644</v>
      </c>
      <c r="H101" s="17">
        <v>0</v>
      </c>
      <c r="I101" s="13">
        <v>0</v>
      </c>
      <c r="J101" s="13">
        <v>2</v>
      </c>
      <c r="K101" s="49">
        <v>4</v>
      </c>
    </row>
    <row r="102" spans="1:11" ht="12.75">
      <c r="A102" s="13">
        <v>9</v>
      </c>
      <c r="B102" s="13">
        <v>20</v>
      </c>
      <c r="C102" s="14" t="s">
        <v>0</v>
      </c>
      <c r="D102" s="14" t="s">
        <v>1</v>
      </c>
      <c r="E102" s="15">
        <v>701</v>
      </c>
      <c r="F102" s="15">
        <v>930</v>
      </c>
      <c r="G102" s="66">
        <v>1631</v>
      </c>
      <c r="H102" s="17">
        <v>0</v>
      </c>
      <c r="I102" s="13">
        <v>0</v>
      </c>
      <c r="J102" s="13">
        <v>6</v>
      </c>
      <c r="K102" s="49">
        <v>4</v>
      </c>
    </row>
    <row r="103" spans="1:11" ht="12.75">
      <c r="A103" s="13">
        <v>10</v>
      </c>
      <c r="B103" s="13">
        <v>20</v>
      </c>
      <c r="C103" s="14" t="s">
        <v>34</v>
      </c>
      <c r="D103" s="14" t="s">
        <v>35</v>
      </c>
      <c r="E103" s="15">
        <v>1024</v>
      </c>
      <c r="F103" s="15">
        <v>516</v>
      </c>
      <c r="G103" s="66">
        <v>1540</v>
      </c>
      <c r="H103" s="17">
        <v>0</v>
      </c>
      <c r="I103" s="18">
        <v>0</v>
      </c>
      <c r="J103" s="18">
        <v>14</v>
      </c>
      <c r="K103" s="49">
        <v>4</v>
      </c>
    </row>
    <row r="104" spans="1:11" ht="12.75">
      <c r="A104" s="13">
        <v>11</v>
      </c>
      <c r="B104" s="13">
        <v>20</v>
      </c>
      <c r="C104" s="14" t="s">
        <v>52</v>
      </c>
      <c r="D104" s="14" t="s">
        <v>35</v>
      </c>
      <c r="E104" s="15">
        <v>613</v>
      </c>
      <c r="F104" s="15">
        <v>790</v>
      </c>
      <c r="G104" s="66">
        <v>1403</v>
      </c>
      <c r="H104" s="17">
        <v>0</v>
      </c>
      <c r="I104" s="18">
        <v>0</v>
      </c>
      <c r="J104" s="18">
        <v>6</v>
      </c>
      <c r="K104" s="49">
        <v>4</v>
      </c>
    </row>
    <row r="105" spans="1:11" ht="12.75">
      <c r="A105" s="13">
        <v>12</v>
      </c>
      <c r="B105" s="13">
        <v>20</v>
      </c>
      <c r="C105" s="14" t="s">
        <v>41</v>
      </c>
      <c r="D105" s="14" t="s">
        <v>42</v>
      </c>
      <c r="E105" s="15">
        <v>735</v>
      </c>
      <c r="F105" s="15">
        <v>643</v>
      </c>
      <c r="G105" s="66">
        <v>1378</v>
      </c>
      <c r="H105" s="17">
        <v>0</v>
      </c>
      <c r="I105" s="18">
        <v>0</v>
      </c>
      <c r="J105" s="18">
        <v>6</v>
      </c>
      <c r="K105" s="49">
        <v>4</v>
      </c>
    </row>
    <row r="106" spans="1:11" ht="12.75">
      <c r="A106" s="13">
        <v>13</v>
      </c>
      <c r="B106" s="13">
        <v>20</v>
      </c>
      <c r="C106" s="14" t="s">
        <v>74</v>
      </c>
      <c r="D106" s="14" t="s">
        <v>75</v>
      </c>
      <c r="E106" s="15">
        <v>522</v>
      </c>
      <c r="F106" s="15">
        <v>837</v>
      </c>
      <c r="G106" s="66">
        <v>1359</v>
      </c>
      <c r="H106" s="17">
        <v>0</v>
      </c>
      <c r="I106" s="18">
        <v>0</v>
      </c>
      <c r="J106" s="18">
        <v>12</v>
      </c>
      <c r="K106" s="49">
        <v>4</v>
      </c>
    </row>
    <row r="107" spans="1:11" ht="12.75">
      <c r="A107" s="13">
        <v>14</v>
      </c>
      <c r="B107" s="13">
        <v>20</v>
      </c>
      <c r="C107" s="14" t="s">
        <v>49</v>
      </c>
      <c r="D107" s="14" t="s">
        <v>35</v>
      </c>
      <c r="E107" s="15">
        <v>702</v>
      </c>
      <c r="F107" s="15">
        <v>548</v>
      </c>
      <c r="G107" s="66">
        <v>1250</v>
      </c>
      <c r="H107" s="17">
        <v>0</v>
      </c>
      <c r="I107" s="18">
        <v>0</v>
      </c>
      <c r="J107" s="18">
        <v>4</v>
      </c>
      <c r="K107" s="49">
        <v>4</v>
      </c>
    </row>
    <row r="108" spans="1:11" ht="12.75">
      <c r="A108" s="13">
        <v>15</v>
      </c>
      <c r="B108" s="13">
        <v>20</v>
      </c>
      <c r="C108" s="14" t="s">
        <v>39</v>
      </c>
      <c r="D108" s="14" t="s">
        <v>1</v>
      </c>
      <c r="E108" s="15">
        <v>777</v>
      </c>
      <c r="F108" s="15">
        <v>397</v>
      </c>
      <c r="G108" s="66">
        <v>1174</v>
      </c>
      <c r="H108" s="17">
        <v>0</v>
      </c>
      <c r="I108" s="18">
        <v>0</v>
      </c>
      <c r="J108" s="18">
        <v>8</v>
      </c>
      <c r="K108" s="49">
        <v>4</v>
      </c>
    </row>
    <row r="109" spans="1:11" ht="12.75">
      <c r="A109" s="13">
        <v>16</v>
      </c>
      <c r="B109" s="13">
        <v>20</v>
      </c>
      <c r="C109" s="14" t="s">
        <v>55</v>
      </c>
      <c r="D109" s="14" t="s">
        <v>1</v>
      </c>
      <c r="E109" s="15">
        <v>622</v>
      </c>
      <c r="F109" s="15">
        <v>522</v>
      </c>
      <c r="G109" s="66">
        <v>1144</v>
      </c>
      <c r="H109" s="17">
        <v>0</v>
      </c>
      <c r="I109" s="18">
        <v>0</v>
      </c>
      <c r="J109" s="18">
        <v>2</v>
      </c>
      <c r="K109" s="49">
        <v>4</v>
      </c>
    </row>
    <row r="110" spans="1:11" ht="12.75">
      <c r="A110" s="13">
        <v>17</v>
      </c>
      <c r="B110" s="13">
        <v>20</v>
      </c>
      <c r="C110" s="14" t="s">
        <v>56</v>
      </c>
      <c r="D110" s="14" t="s">
        <v>42</v>
      </c>
      <c r="E110" s="15">
        <v>249</v>
      </c>
      <c r="F110" s="15">
        <v>890</v>
      </c>
      <c r="G110" s="66">
        <v>1139</v>
      </c>
      <c r="H110" s="17">
        <v>0</v>
      </c>
      <c r="I110" s="18">
        <v>0</v>
      </c>
      <c r="J110" s="18">
        <v>10</v>
      </c>
      <c r="K110" s="49">
        <v>4</v>
      </c>
    </row>
    <row r="111" spans="1:11" ht="12.75">
      <c r="A111" s="13">
        <v>18</v>
      </c>
      <c r="B111" s="13">
        <v>20</v>
      </c>
      <c r="C111" s="14" t="s">
        <v>38</v>
      </c>
      <c r="D111" s="14" t="s">
        <v>1</v>
      </c>
      <c r="E111" s="15">
        <v>777</v>
      </c>
      <c r="F111" s="15">
        <v>348</v>
      </c>
      <c r="G111" s="66">
        <v>1125</v>
      </c>
      <c r="H111" s="17">
        <v>0</v>
      </c>
      <c r="I111" s="18">
        <v>0</v>
      </c>
      <c r="J111" s="18">
        <v>8</v>
      </c>
      <c r="K111" s="49">
        <v>4</v>
      </c>
    </row>
    <row r="112" spans="1:11" ht="12.75">
      <c r="A112" s="13">
        <v>19</v>
      </c>
      <c r="B112" s="13">
        <v>20</v>
      </c>
      <c r="C112" s="14" t="s">
        <v>48</v>
      </c>
      <c r="D112" s="14" t="s">
        <v>42</v>
      </c>
      <c r="E112" s="15">
        <v>610</v>
      </c>
      <c r="F112" s="15">
        <v>454</v>
      </c>
      <c r="G112" s="66">
        <v>1064</v>
      </c>
      <c r="H112" s="17">
        <v>0</v>
      </c>
      <c r="I112" s="18">
        <v>0</v>
      </c>
      <c r="J112" s="18">
        <v>6</v>
      </c>
      <c r="K112" s="49">
        <v>4</v>
      </c>
    </row>
    <row r="113" spans="1:11" ht="12.75">
      <c r="A113" s="13">
        <v>20</v>
      </c>
      <c r="B113" s="13">
        <v>20</v>
      </c>
      <c r="C113" s="14" t="s">
        <v>53</v>
      </c>
      <c r="D113" s="14" t="s">
        <v>35</v>
      </c>
      <c r="E113" s="15">
        <v>617</v>
      </c>
      <c r="F113" s="15">
        <v>413</v>
      </c>
      <c r="G113" s="66">
        <v>1030</v>
      </c>
      <c r="H113" s="17">
        <v>0</v>
      </c>
      <c r="I113" s="18">
        <v>0</v>
      </c>
      <c r="J113" s="18">
        <v>12</v>
      </c>
      <c r="K113" s="49">
        <v>4</v>
      </c>
    </row>
    <row r="114" spans="1:11" ht="12.75">
      <c r="A114" s="13">
        <v>21</v>
      </c>
      <c r="B114" s="13">
        <v>20</v>
      </c>
      <c r="C114" s="14" t="s">
        <v>59</v>
      </c>
      <c r="D114" s="14" t="s">
        <v>1</v>
      </c>
      <c r="E114" s="15">
        <v>570</v>
      </c>
      <c r="F114" s="15">
        <v>440</v>
      </c>
      <c r="G114" s="66">
        <v>1010</v>
      </c>
      <c r="H114" s="17">
        <v>0</v>
      </c>
      <c r="I114" s="13">
        <v>0</v>
      </c>
      <c r="J114" s="13">
        <v>8</v>
      </c>
      <c r="K114" s="49">
        <v>4</v>
      </c>
    </row>
    <row r="115" spans="1:11" ht="12.75">
      <c r="A115" s="13">
        <v>22</v>
      </c>
      <c r="B115" s="13">
        <v>20</v>
      </c>
      <c r="C115" s="14" t="s">
        <v>51</v>
      </c>
      <c r="D115" s="14" t="s">
        <v>1</v>
      </c>
      <c r="E115" s="15">
        <v>358</v>
      </c>
      <c r="F115" s="15">
        <v>512</v>
      </c>
      <c r="G115" s="66">
        <v>870</v>
      </c>
      <c r="H115" s="17">
        <v>0</v>
      </c>
      <c r="I115" s="13">
        <v>0</v>
      </c>
      <c r="J115" s="13">
        <v>16</v>
      </c>
      <c r="K115" s="49">
        <v>4</v>
      </c>
    </row>
    <row r="116" spans="1:11" ht="12.75">
      <c r="A116" s="13">
        <v>23</v>
      </c>
      <c r="B116" s="13">
        <v>20</v>
      </c>
      <c r="C116" s="14" t="s">
        <v>50</v>
      </c>
      <c r="D116" s="14" t="s">
        <v>42</v>
      </c>
      <c r="E116" s="15">
        <v>128</v>
      </c>
      <c r="F116" s="15">
        <v>515</v>
      </c>
      <c r="G116" s="66">
        <v>643</v>
      </c>
      <c r="H116" s="17">
        <v>0</v>
      </c>
      <c r="I116" s="13">
        <v>0</v>
      </c>
      <c r="J116" s="13">
        <v>8</v>
      </c>
      <c r="K116" s="49">
        <v>4</v>
      </c>
    </row>
    <row r="117" spans="1:11" ht="12.75">
      <c r="A117" s="13">
        <v>24</v>
      </c>
      <c r="B117" s="13">
        <v>20</v>
      </c>
      <c r="C117" s="14" t="s">
        <v>30</v>
      </c>
      <c r="D117" s="14" t="s">
        <v>31</v>
      </c>
      <c r="E117" s="15">
        <v>436</v>
      </c>
      <c r="F117" s="15">
        <v>-48</v>
      </c>
      <c r="G117" s="66">
        <v>388</v>
      </c>
      <c r="H117" s="17">
        <v>0</v>
      </c>
      <c r="I117" s="13">
        <v>0</v>
      </c>
      <c r="J117" s="13">
        <v>20</v>
      </c>
      <c r="K117" s="49">
        <v>4</v>
      </c>
    </row>
    <row r="118" spans="2:10" ht="16.5">
      <c r="B118" s="75">
        <f>SUM(B94:B117)</f>
        <v>480</v>
      </c>
      <c r="C118" s="76" t="s">
        <v>65</v>
      </c>
      <c r="D118" s="77">
        <v>24</v>
      </c>
      <c r="E118" s="78">
        <v>63</v>
      </c>
      <c r="F118" s="78">
        <f>D118+E118</f>
        <v>87</v>
      </c>
      <c r="G118" s="80"/>
      <c r="H118" s="75">
        <f>SUM(H94:H117)</f>
        <v>408</v>
      </c>
      <c r="I118" s="75">
        <f>SUM(I94:I117)</f>
        <v>48</v>
      </c>
      <c r="J118" s="75">
        <f>SUM(J94:J117)</f>
        <v>186</v>
      </c>
    </row>
    <row r="119" spans="5:10" ht="15.75">
      <c r="E119" s="317" t="s">
        <v>105</v>
      </c>
      <c r="F119" s="317"/>
      <c r="G119" s="317"/>
      <c r="H119" s="317"/>
      <c r="I119" s="318">
        <v>379</v>
      </c>
      <c r="J119" s="318"/>
    </row>
    <row r="120" spans="5:10" ht="15.75">
      <c r="E120" s="319" t="s">
        <v>106</v>
      </c>
      <c r="F120" s="319"/>
      <c r="G120" s="319"/>
      <c r="H120" s="319"/>
      <c r="I120" s="320">
        <v>30</v>
      </c>
      <c r="J120" s="320"/>
    </row>
    <row r="121" spans="5:10" ht="15.75">
      <c r="E121" s="319" t="s">
        <v>107</v>
      </c>
      <c r="F121" s="319"/>
      <c r="G121" s="319"/>
      <c r="H121" s="319"/>
      <c r="I121" s="320"/>
      <c r="J121" s="320"/>
    </row>
    <row r="122" spans="5:10" ht="15.75">
      <c r="E122" s="317" t="s">
        <v>108</v>
      </c>
      <c r="F122" s="317"/>
      <c r="G122" s="317"/>
      <c r="H122" s="317"/>
      <c r="I122" s="317">
        <f>SUM(J118+I119+I120-I121)</f>
        <v>595</v>
      </c>
      <c r="J122" s="317"/>
    </row>
    <row r="124" spans="1:11" ht="18">
      <c r="A124" s="316" t="s">
        <v>110</v>
      </c>
      <c r="B124" s="316"/>
      <c r="C124" s="316"/>
      <c r="D124" s="316"/>
      <c r="E124" s="316"/>
      <c r="F124" s="316"/>
      <c r="G124" s="316"/>
      <c r="H124" s="316"/>
      <c r="I124" s="316"/>
      <c r="J124" s="316"/>
      <c r="K124" s="82"/>
    </row>
    <row r="125" spans="1:11" ht="18">
      <c r="A125" s="316" t="s">
        <v>113</v>
      </c>
      <c r="B125" s="316"/>
      <c r="C125" s="316"/>
      <c r="D125" s="316"/>
      <c r="E125" s="316"/>
      <c r="F125" s="316"/>
      <c r="G125" s="316"/>
      <c r="H125" s="316"/>
      <c r="I125" s="316"/>
      <c r="J125" s="316"/>
      <c r="K125" s="82"/>
    </row>
    <row r="126" spans="1:11" ht="12.75">
      <c r="A126" s="83" t="s">
        <v>63</v>
      </c>
      <c r="B126" s="83" t="s">
        <v>3</v>
      </c>
      <c r="C126" s="84" t="s">
        <v>64</v>
      </c>
      <c r="D126" s="84" t="s">
        <v>65</v>
      </c>
      <c r="E126" s="83" t="s">
        <v>104</v>
      </c>
      <c r="F126" s="83" t="s">
        <v>7</v>
      </c>
      <c r="G126" s="83" t="s">
        <v>8</v>
      </c>
      <c r="H126" s="83" t="s">
        <v>9</v>
      </c>
      <c r="I126" s="83" t="s">
        <v>10</v>
      </c>
      <c r="J126" s="83" t="s">
        <v>11</v>
      </c>
      <c r="K126" s="82"/>
    </row>
    <row r="127" spans="1:11" ht="12.75">
      <c r="A127" s="20">
        <v>1</v>
      </c>
      <c r="B127" s="20">
        <v>20</v>
      </c>
      <c r="C127" s="21" t="s">
        <v>53</v>
      </c>
      <c r="D127" s="21" t="s">
        <v>35</v>
      </c>
      <c r="E127" s="22">
        <v>694</v>
      </c>
      <c r="F127" s="22">
        <v>1330</v>
      </c>
      <c r="G127" s="71">
        <v>2024</v>
      </c>
      <c r="H127" s="20">
        <v>80</v>
      </c>
      <c r="I127" s="20">
        <v>13</v>
      </c>
      <c r="J127" s="20">
        <v>4</v>
      </c>
      <c r="K127" s="55">
        <v>5</v>
      </c>
    </row>
    <row r="128" spans="1:11" ht="12.75">
      <c r="A128" s="20">
        <v>2</v>
      </c>
      <c r="B128" s="20">
        <v>20</v>
      </c>
      <c r="C128" s="21" t="s">
        <v>43</v>
      </c>
      <c r="D128" s="21" t="s">
        <v>1</v>
      </c>
      <c r="E128" s="22">
        <v>949</v>
      </c>
      <c r="F128" s="22">
        <v>878</v>
      </c>
      <c r="G128" s="71">
        <v>1827</v>
      </c>
      <c r="H128" s="20">
        <v>70</v>
      </c>
      <c r="I128" s="20">
        <v>0</v>
      </c>
      <c r="J128" s="20">
        <v>0</v>
      </c>
      <c r="K128" s="55">
        <v>5</v>
      </c>
    </row>
    <row r="129" spans="1:11" ht="12.75">
      <c r="A129" s="20">
        <v>3</v>
      </c>
      <c r="B129" s="20">
        <v>20</v>
      </c>
      <c r="C129" s="21" t="s">
        <v>39</v>
      </c>
      <c r="D129" s="21" t="s">
        <v>1</v>
      </c>
      <c r="E129" s="22">
        <v>1027</v>
      </c>
      <c r="F129" s="22">
        <v>678</v>
      </c>
      <c r="G129" s="71">
        <v>1705</v>
      </c>
      <c r="H129" s="20">
        <v>60</v>
      </c>
      <c r="I129" s="20">
        <v>0</v>
      </c>
      <c r="J129" s="20">
        <v>14</v>
      </c>
      <c r="K129" s="55">
        <v>5</v>
      </c>
    </row>
    <row r="130" spans="1:11" ht="12.75">
      <c r="A130" s="20">
        <v>4</v>
      </c>
      <c r="B130" s="20">
        <v>20</v>
      </c>
      <c r="C130" s="21" t="s">
        <v>47</v>
      </c>
      <c r="D130" s="21" t="s">
        <v>1</v>
      </c>
      <c r="E130" s="22">
        <v>765</v>
      </c>
      <c r="F130" s="22">
        <v>921</v>
      </c>
      <c r="G130" s="71">
        <v>1686</v>
      </c>
      <c r="H130" s="20">
        <v>55</v>
      </c>
      <c r="I130" s="20">
        <v>0</v>
      </c>
      <c r="J130" s="20">
        <v>2</v>
      </c>
      <c r="K130" s="55">
        <v>5</v>
      </c>
    </row>
    <row r="131" spans="1:11" ht="12.75">
      <c r="A131" s="20">
        <v>5</v>
      </c>
      <c r="B131" s="20">
        <v>20</v>
      </c>
      <c r="C131" s="21" t="s">
        <v>49</v>
      </c>
      <c r="D131" s="21" t="s">
        <v>35</v>
      </c>
      <c r="E131" s="22">
        <v>849</v>
      </c>
      <c r="F131" s="22">
        <v>806</v>
      </c>
      <c r="G131" s="71">
        <v>1655</v>
      </c>
      <c r="H131" s="20">
        <v>50</v>
      </c>
      <c r="I131" s="20">
        <v>0</v>
      </c>
      <c r="J131" s="20">
        <v>2</v>
      </c>
      <c r="K131" s="55">
        <v>5</v>
      </c>
    </row>
    <row r="132" spans="1:11" ht="12.75">
      <c r="A132" s="20">
        <v>6</v>
      </c>
      <c r="B132" s="20">
        <v>20</v>
      </c>
      <c r="C132" s="21" t="s">
        <v>48</v>
      </c>
      <c r="D132" s="21" t="s">
        <v>42</v>
      </c>
      <c r="E132" s="22">
        <v>598</v>
      </c>
      <c r="F132" s="22">
        <v>1035</v>
      </c>
      <c r="G132" s="71">
        <v>1633</v>
      </c>
      <c r="H132" s="20">
        <v>42</v>
      </c>
      <c r="I132" s="20">
        <v>8</v>
      </c>
      <c r="J132" s="20">
        <v>10</v>
      </c>
      <c r="K132" s="55">
        <v>5</v>
      </c>
    </row>
    <row r="133" spans="1:11" ht="12.75">
      <c r="A133" s="20">
        <v>7</v>
      </c>
      <c r="B133" s="20">
        <v>20</v>
      </c>
      <c r="C133" s="21" t="s">
        <v>30</v>
      </c>
      <c r="D133" s="21" t="s">
        <v>31</v>
      </c>
      <c r="E133" s="22">
        <v>786</v>
      </c>
      <c r="F133" s="22">
        <v>799</v>
      </c>
      <c r="G133" s="71">
        <v>1585</v>
      </c>
      <c r="H133" s="20">
        <v>0</v>
      </c>
      <c r="I133" s="20">
        <v>0</v>
      </c>
      <c r="J133" s="20">
        <v>4</v>
      </c>
      <c r="K133" s="55">
        <v>5</v>
      </c>
    </row>
    <row r="134" spans="1:11" ht="12.75">
      <c r="A134" s="20">
        <v>8</v>
      </c>
      <c r="B134" s="20">
        <v>20</v>
      </c>
      <c r="C134" s="21" t="s">
        <v>0</v>
      </c>
      <c r="D134" s="21" t="s">
        <v>1</v>
      </c>
      <c r="E134" s="22">
        <v>1039</v>
      </c>
      <c r="F134" s="22">
        <v>542</v>
      </c>
      <c r="G134" s="71">
        <v>1581</v>
      </c>
      <c r="H134" s="20">
        <v>0</v>
      </c>
      <c r="I134" s="20">
        <v>8</v>
      </c>
      <c r="J134" s="20">
        <v>8</v>
      </c>
      <c r="K134" s="55">
        <v>5</v>
      </c>
    </row>
    <row r="135" spans="1:11" ht="12.75">
      <c r="A135" s="20">
        <v>9</v>
      </c>
      <c r="B135" s="20">
        <v>20</v>
      </c>
      <c r="C135" s="21" t="s">
        <v>59</v>
      </c>
      <c r="D135" s="21" t="s">
        <v>1</v>
      </c>
      <c r="E135" s="22">
        <v>590</v>
      </c>
      <c r="F135" s="22">
        <v>826</v>
      </c>
      <c r="G135" s="71">
        <v>1416</v>
      </c>
      <c r="H135" s="20">
        <v>0</v>
      </c>
      <c r="I135" s="20">
        <v>0</v>
      </c>
      <c r="J135" s="20">
        <v>6</v>
      </c>
      <c r="K135" s="55">
        <v>5</v>
      </c>
    </row>
    <row r="136" spans="1:11" ht="12.75">
      <c r="A136" s="20">
        <v>10</v>
      </c>
      <c r="B136" s="20">
        <v>20</v>
      </c>
      <c r="C136" s="21" t="s">
        <v>52</v>
      </c>
      <c r="D136" s="21" t="s">
        <v>35</v>
      </c>
      <c r="E136" s="22">
        <v>652</v>
      </c>
      <c r="F136" s="22">
        <v>762</v>
      </c>
      <c r="G136" s="71">
        <v>1414</v>
      </c>
      <c r="H136" s="20">
        <v>0</v>
      </c>
      <c r="I136" s="20">
        <v>0</v>
      </c>
      <c r="J136" s="20">
        <v>6</v>
      </c>
      <c r="K136" s="55">
        <v>5</v>
      </c>
    </row>
    <row r="137" spans="1:11" ht="12.75">
      <c r="A137" s="20">
        <v>11</v>
      </c>
      <c r="B137" s="20">
        <v>20</v>
      </c>
      <c r="C137" s="21" t="s">
        <v>51</v>
      </c>
      <c r="D137" s="21" t="s">
        <v>1</v>
      </c>
      <c r="E137" s="22">
        <v>528</v>
      </c>
      <c r="F137" s="22">
        <v>848</v>
      </c>
      <c r="G137" s="71">
        <v>1376</v>
      </c>
      <c r="H137" s="20">
        <v>0</v>
      </c>
      <c r="I137" s="20">
        <v>0</v>
      </c>
      <c r="J137" s="20">
        <v>6</v>
      </c>
      <c r="K137" s="55">
        <v>5</v>
      </c>
    </row>
    <row r="138" spans="1:11" ht="12.75">
      <c r="A138" s="20">
        <v>12</v>
      </c>
      <c r="B138" s="20">
        <v>20</v>
      </c>
      <c r="C138" s="21" t="s">
        <v>44</v>
      </c>
      <c r="D138" s="21" t="s">
        <v>1</v>
      </c>
      <c r="E138" s="22">
        <v>375</v>
      </c>
      <c r="F138" s="22">
        <v>962</v>
      </c>
      <c r="G138" s="71">
        <v>1337</v>
      </c>
      <c r="H138" s="20">
        <v>0</v>
      </c>
      <c r="I138" s="20">
        <v>0</v>
      </c>
      <c r="J138" s="20">
        <v>4</v>
      </c>
      <c r="K138" s="55">
        <v>5</v>
      </c>
    </row>
    <row r="139" spans="1:11" ht="12.75">
      <c r="A139" s="20">
        <v>13</v>
      </c>
      <c r="B139" s="20">
        <v>20</v>
      </c>
      <c r="C139" s="21" t="s">
        <v>38</v>
      </c>
      <c r="D139" s="21" t="s">
        <v>1</v>
      </c>
      <c r="E139" s="22">
        <v>1136</v>
      </c>
      <c r="F139" s="22">
        <v>150</v>
      </c>
      <c r="G139" s="71">
        <v>1286</v>
      </c>
      <c r="H139" s="20">
        <v>0</v>
      </c>
      <c r="I139" s="20">
        <v>13</v>
      </c>
      <c r="J139" s="20">
        <v>4</v>
      </c>
      <c r="K139" s="55">
        <v>5</v>
      </c>
    </row>
    <row r="140" spans="1:11" ht="12.75">
      <c r="A140" s="20">
        <v>14</v>
      </c>
      <c r="B140" s="20">
        <v>20</v>
      </c>
      <c r="C140" s="21" t="s">
        <v>37</v>
      </c>
      <c r="D140" s="21" t="s">
        <v>31</v>
      </c>
      <c r="E140" s="22">
        <v>661</v>
      </c>
      <c r="F140" s="22">
        <v>614</v>
      </c>
      <c r="G140" s="71">
        <v>1275</v>
      </c>
      <c r="H140" s="20">
        <v>0</v>
      </c>
      <c r="I140" s="20">
        <v>0</v>
      </c>
      <c r="J140" s="20">
        <v>10</v>
      </c>
      <c r="K140" s="55">
        <v>5</v>
      </c>
    </row>
    <row r="141" spans="1:11" ht="12.75">
      <c r="A141" s="20">
        <v>15</v>
      </c>
      <c r="B141" s="20">
        <v>20</v>
      </c>
      <c r="C141" s="21" t="s">
        <v>40</v>
      </c>
      <c r="D141" s="21" t="s">
        <v>1</v>
      </c>
      <c r="E141" s="22">
        <v>526</v>
      </c>
      <c r="F141" s="22">
        <v>682</v>
      </c>
      <c r="G141" s="71">
        <v>1208</v>
      </c>
      <c r="H141" s="20">
        <v>0</v>
      </c>
      <c r="I141" s="20">
        <v>0</v>
      </c>
      <c r="J141" s="20">
        <v>6</v>
      </c>
      <c r="K141" s="55">
        <v>5</v>
      </c>
    </row>
    <row r="142" spans="1:11" ht="12.75">
      <c r="A142" s="20">
        <v>16</v>
      </c>
      <c r="B142" s="20">
        <v>20</v>
      </c>
      <c r="C142" s="21" t="s">
        <v>41</v>
      </c>
      <c r="D142" s="21" t="s">
        <v>42</v>
      </c>
      <c r="E142" s="22">
        <v>579</v>
      </c>
      <c r="F142" s="22">
        <v>616</v>
      </c>
      <c r="G142" s="71">
        <v>1195</v>
      </c>
      <c r="H142" s="20">
        <v>0</v>
      </c>
      <c r="I142" s="20">
        <v>0</v>
      </c>
      <c r="J142" s="20">
        <v>4</v>
      </c>
      <c r="K142" s="55">
        <v>5</v>
      </c>
    </row>
    <row r="143" spans="1:11" ht="12.75">
      <c r="A143" s="20">
        <v>17</v>
      </c>
      <c r="B143" s="20">
        <v>20</v>
      </c>
      <c r="C143" s="21" t="s">
        <v>50</v>
      </c>
      <c r="D143" s="21" t="s">
        <v>42</v>
      </c>
      <c r="E143" s="22">
        <v>851</v>
      </c>
      <c r="F143" s="22">
        <v>226</v>
      </c>
      <c r="G143" s="71">
        <v>1077</v>
      </c>
      <c r="H143" s="20">
        <v>0</v>
      </c>
      <c r="I143" s="20">
        <v>0</v>
      </c>
      <c r="J143" s="20">
        <v>4</v>
      </c>
      <c r="K143" s="55">
        <v>5</v>
      </c>
    </row>
    <row r="144" spans="1:11" ht="12.75">
      <c r="A144" s="20">
        <v>18</v>
      </c>
      <c r="B144" s="20">
        <v>20</v>
      </c>
      <c r="C144" s="21" t="s">
        <v>57</v>
      </c>
      <c r="D144" s="21" t="s">
        <v>1</v>
      </c>
      <c r="E144" s="22">
        <v>611</v>
      </c>
      <c r="F144" s="22">
        <v>442</v>
      </c>
      <c r="G144" s="71">
        <v>1053</v>
      </c>
      <c r="H144" s="20">
        <v>0</v>
      </c>
      <c r="I144" s="20">
        <v>0</v>
      </c>
      <c r="J144" s="20">
        <v>4</v>
      </c>
      <c r="K144" s="55">
        <v>5</v>
      </c>
    </row>
    <row r="145" spans="1:11" ht="12.75">
      <c r="A145" s="20">
        <v>19</v>
      </c>
      <c r="B145" s="20">
        <v>20</v>
      </c>
      <c r="C145" s="21" t="s">
        <v>56</v>
      </c>
      <c r="D145" s="21" t="s">
        <v>42</v>
      </c>
      <c r="E145" s="22">
        <v>615</v>
      </c>
      <c r="F145" s="22">
        <v>380</v>
      </c>
      <c r="G145" s="71">
        <v>995</v>
      </c>
      <c r="H145" s="20">
        <v>0</v>
      </c>
      <c r="I145" s="22">
        <v>0</v>
      </c>
      <c r="J145" s="22">
        <v>2</v>
      </c>
      <c r="K145" s="55">
        <v>5</v>
      </c>
    </row>
    <row r="146" spans="1:11" ht="12.75">
      <c r="A146" s="20">
        <v>20</v>
      </c>
      <c r="B146" s="20">
        <v>20</v>
      </c>
      <c r="C146" s="21" t="s">
        <v>55</v>
      </c>
      <c r="D146" s="21" t="s">
        <v>1</v>
      </c>
      <c r="E146" s="22">
        <v>170</v>
      </c>
      <c r="F146" s="22">
        <v>758</v>
      </c>
      <c r="G146" s="71">
        <v>928</v>
      </c>
      <c r="H146" s="20">
        <v>0</v>
      </c>
      <c r="I146" s="20">
        <v>0</v>
      </c>
      <c r="J146" s="20">
        <v>4</v>
      </c>
      <c r="K146" s="55">
        <v>5</v>
      </c>
    </row>
    <row r="147" spans="1:11" ht="12.75">
      <c r="A147" s="20">
        <v>21</v>
      </c>
      <c r="B147" s="20">
        <v>20</v>
      </c>
      <c r="C147" s="21" t="s">
        <v>36</v>
      </c>
      <c r="D147" s="21" t="s">
        <v>1</v>
      </c>
      <c r="E147" s="22">
        <v>520</v>
      </c>
      <c r="F147" s="22">
        <v>402</v>
      </c>
      <c r="G147" s="71">
        <v>922</v>
      </c>
      <c r="H147" s="20">
        <v>0</v>
      </c>
      <c r="I147" s="20">
        <v>0</v>
      </c>
      <c r="J147" s="20">
        <v>16</v>
      </c>
      <c r="K147" s="55">
        <v>5</v>
      </c>
    </row>
    <row r="148" spans="1:11" ht="16.5">
      <c r="A148" s="85"/>
      <c r="B148" s="75">
        <f>SUM(B127:B147)</f>
        <v>420</v>
      </c>
      <c r="C148" s="76" t="s">
        <v>65</v>
      </c>
      <c r="D148" s="77">
        <v>21</v>
      </c>
      <c r="E148" s="78">
        <v>87</v>
      </c>
      <c r="F148" s="78">
        <f>D148+E148</f>
        <v>108</v>
      </c>
      <c r="G148" s="80"/>
      <c r="H148" s="75">
        <f>SUM(H127:H147)</f>
        <v>357</v>
      </c>
      <c r="I148" s="75">
        <f>SUM(I127:I147)</f>
        <v>42</v>
      </c>
      <c r="J148" s="75">
        <f>SUM(J127:J147)</f>
        <v>120</v>
      </c>
      <c r="K148" s="82"/>
    </row>
    <row r="149" spans="1:11" ht="15.75">
      <c r="A149" s="85"/>
      <c r="B149" s="85"/>
      <c r="C149" s="85"/>
      <c r="D149" s="85"/>
      <c r="E149" s="317" t="s">
        <v>105</v>
      </c>
      <c r="F149" s="317"/>
      <c r="G149" s="317"/>
      <c r="H149" s="317"/>
      <c r="I149" s="318">
        <v>565</v>
      </c>
      <c r="J149" s="318"/>
      <c r="K149" s="82"/>
    </row>
    <row r="150" spans="1:11" ht="15.75">
      <c r="A150" s="85"/>
      <c r="B150" s="85"/>
      <c r="C150" s="85"/>
      <c r="D150" s="85"/>
      <c r="E150" s="319" t="s">
        <v>106</v>
      </c>
      <c r="F150" s="319"/>
      <c r="G150" s="319"/>
      <c r="H150" s="319"/>
      <c r="I150" s="320">
        <v>30</v>
      </c>
      <c r="J150" s="320"/>
      <c r="K150" s="82"/>
    </row>
    <row r="151" spans="1:11" ht="15.75">
      <c r="A151" s="85"/>
      <c r="B151" s="85"/>
      <c r="C151" s="85"/>
      <c r="D151" s="85"/>
      <c r="E151" s="319" t="s">
        <v>107</v>
      </c>
      <c r="F151" s="319"/>
      <c r="G151" s="319"/>
      <c r="H151" s="319"/>
      <c r="I151" s="320"/>
      <c r="J151" s="320"/>
      <c r="K151" s="82"/>
    </row>
    <row r="152" spans="1:11" ht="15.75">
      <c r="A152" s="85"/>
      <c r="B152" s="85"/>
      <c r="C152" s="85"/>
      <c r="D152" s="85"/>
      <c r="E152" s="317" t="s">
        <v>108</v>
      </c>
      <c r="F152" s="317"/>
      <c r="G152" s="317"/>
      <c r="H152" s="317"/>
      <c r="I152" s="317">
        <f>SUM(J148+I149+I150-I151)</f>
        <v>715</v>
      </c>
      <c r="J152" s="317"/>
      <c r="K152" s="82"/>
    </row>
    <row r="154" spans="1:10" ht="18">
      <c r="A154" s="316" t="s">
        <v>102</v>
      </c>
      <c r="B154" s="316"/>
      <c r="C154" s="316"/>
      <c r="D154" s="316"/>
      <c r="E154" s="316"/>
      <c r="F154" s="316"/>
      <c r="G154" s="316"/>
      <c r="H154" s="316"/>
      <c r="I154" s="316"/>
      <c r="J154" s="316"/>
    </row>
    <row r="155" spans="1:10" ht="18">
      <c r="A155" s="316" t="s">
        <v>114</v>
      </c>
      <c r="B155" s="316"/>
      <c r="C155" s="316"/>
      <c r="D155" s="316"/>
      <c r="E155" s="316"/>
      <c r="F155" s="316"/>
      <c r="G155" s="316"/>
      <c r="H155" s="316"/>
      <c r="I155" s="316"/>
      <c r="J155" s="316"/>
    </row>
    <row r="156" spans="1:10" ht="12.75">
      <c r="A156" s="72" t="s">
        <v>63</v>
      </c>
      <c r="B156" s="72" t="s">
        <v>3</v>
      </c>
      <c r="C156" s="73" t="s">
        <v>64</v>
      </c>
      <c r="D156" s="73" t="s">
        <v>65</v>
      </c>
      <c r="E156" s="72" t="s">
        <v>104</v>
      </c>
      <c r="F156" s="72" t="s">
        <v>7</v>
      </c>
      <c r="G156" s="72" t="s">
        <v>8</v>
      </c>
      <c r="H156" s="72" t="s">
        <v>9</v>
      </c>
      <c r="I156" s="72" t="s">
        <v>10</v>
      </c>
      <c r="J156" s="72" t="s">
        <v>11</v>
      </c>
    </row>
    <row r="157" spans="1:11" ht="12.75">
      <c r="A157" s="13">
        <v>1</v>
      </c>
      <c r="B157" s="13">
        <v>20</v>
      </c>
      <c r="C157" s="14" t="s">
        <v>30</v>
      </c>
      <c r="D157" s="14" t="s">
        <v>31</v>
      </c>
      <c r="E157" s="15">
        <v>1576</v>
      </c>
      <c r="F157" s="15">
        <v>648</v>
      </c>
      <c r="G157" s="66">
        <v>2224</v>
      </c>
      <c r="H157" s="17">
        <v>80</v>
      </c>
      <c r="I157" s="13">
        <v>13</v>
      </c>
      <c r="J157" s="13">
        <v>2</v>
      </c>
      <c r="K157" s="49">
        <v>6</v>
      </c>
    </row>
    <row r="158" spans="1:11" ht="12.75">
      <c r="A158" s="13">
        <v>2</v>
      </c>
      <c r="B158" s="13">
        <v>20</v>
      </c>
      <c r="C158" s="14" t="s">
        <v>53</v>
      </c>
      <c r="D158" s="14" t="s">
        <v>35</v>
      </c>
      <c r="E158" s="15">
        <v>634</v>
      </c>
      <c r="F158" s="15">
        <v>1388</v>
      </c>
      <c r="G158" s="66">
        <v>2022</v>
      </c>
      <c r="H158" s="17">
        <v>75</v>
      </c>
      <c r="I158" s="13">
        <v>13</v>
      </c>
      <c r="J158" s="13">
        <v>0</v>
      </c>
      <c r="K158" s="49">
        <v>6</v>
      </c>
    </row>
    <row r="159" spans="1:11" ht="12.75">
      <c r="A159" s="13">
        <v>3</v>
      </c>
      <c r="B159" s="13">
        <v>20</v>
      </c>
      <c r="C159" s="14" t="s">
        <v>34</v>
      </c>
      <c r="D159" s="14" t="s">
        <v>35</v>
      </c>
      <c r="E159" s="15">
        <v>735</v>
      </c>
      <c r="F159" s="15">
        <v>1137</v>
      </c>
      <c r="G159" s="66">
        <v>1872</v>
      </c>
      <c r="H159" s="17">
        <v>65</v>
      </c>
      <c r="I159" s="13">
        <v>0</v>
      </c>
      <c r="J159" s="13">
        <v>6</v>
      </c>
      <c r="K159" s="49">
        <v>6</v>
      </c>
    </row>
    <row r="160" spans="1:11" ht="12.75">
      <c r="A160" s="13">
        <v>4</v>
      </c>
      <c r="B160" s="13">
        <v>20</v>
      </c>
      <c r="C160" s="14" t="s">
        <v>74</v>
      </c>
      <c r="D160" s="14" t="s">
        <v>75</v>
      </c>
      <c r="E160" s="15">
        <v>715</v>
      </c>
      <c r="F160" s="15">
        <v>1142</v>
      </c>
      <c r="G160" s="66">
        <v>1857</v>
      </c>
      <c r="H160" s="17">
        <v>60</v>
      </c>
      <c r="I160" s="13">
        <v>9</v>
      </c>
      <c r="J160" s="13">
        <v>6</v>
      </c>
      <c r="K160" s="49">
        <v>6</v>
      </c>
    </row>
    <row r="161" spans="1:11" ht="12.75">
      <c r="A161" s="13">
        <v>5</v>
      </c>
      <c r="B161" s="13">
        <v>20</v>
      </c>
      <c r="C161" s="14" t="s">
        <v>0</v>
      </c>
      <c r="D161" s="14" t="s">
        <v>1</v>
      </c>
      <c r="E161" s="15">
        <v>1084</v>
      </c>
      <c r="F161" s="15">
        <v>762</v>
      </c>
      <c r="G161" s="66">
        <v>1846</v>
      </c>
      <c r="H161" s="17">
        <v>50</v>
      </c>
      <c r="I161" s="13">
        <v>9</v>
      </c>
      <c r="J161" s="13">
        <v>6</v>
      </c>
      <c r="K161" s="49">
        <v>6</v>
      </c>
    </row>
    <row r="162" spans="1:11" ht="12.75">
      <c r="A162" s="13">
        <v>6</v>
      </c>
      <c r="B162" s="13">
        <v>20</v>
      </c>
      <c r="C162" s="14" t="s">
        <v>43</v>
      </c>
      <c r="D162" s="14" t="s">
        <v>1</v>
      </c>
      <c r="E162" s="15">
        <v>908</v>
      </c>
      <c r="F162" s="15">
        <v>818</v>
      </c>
      <c r="G162" s="66">
        <v>1726</v>
      </c>
      <c r="H162" s="17">
        <v>44</v>
      </c>
      <c r="I162" s="13">
        <v>0</v>
      </c>
      <c r="J162" s="13">
        <v>6</v>
      </c>
      <c r="K162" s="49">
        <v>6</v>
      </c>
    </row>
    <row r="163" spans="1:11" ht="12.75">
      <c r="A163" s="13">
        <v>7</v>
      </c>
      <c r="B163" s="13">
        <v>20</v>
      </c>
      <c r="C163" s="14" t="s">
        <v>51</v>
      </c>
      <c r="D163" s="14" t="s">
        <v>1</v>
      </c>
      <c r="E163" s="15">
        <v>687</v>
      </c>
      <c r="F163" s="15">
        <v>920</v>
      </c>
      <c r="G163" s="66">
        <v>1607</v>
      </c>
      <c r="H163" s="17">
        <v>0</v>
      </c>
      <c r="I163" s="13">
        <v>0</v>
      </c>
      <c r="J163" s="13">
        <v>2</v>
      </c>
      <c r="K163" s="49">
        <v>6</v>
      </c>
    </row>
    <row r="164" spans="1:11" ht="12.75">
      <c r="A164" s="13">
        <v>8</v>
      </c>
      <c r="B164" s="13">
        <v>20</v>
      </c>
      <c r="C164" s="14" t="s">
        <v>49</v>
      </c>
      <c r="D164" s="14" t="s">
        <v>35</v>
      </c>
      <c r="E164" s="15">
        <v>552</v>
      </c>
      <c r="F164" s="15">
        <v>1020</v>
      </c>
      <c r="G164" s="66">
        <v>1572</v>
      </c>
      <c r="H164" s="17">
        <v>0</v>
      </c>
      <c r="I164" s="13">
        <v>0</v>
      </c>
      <c r="J164" s="13">
        <v>2</v>
      </c>
      <c r="K164" s="49">
        <v>6</v>
      </c>
    </row>
    <row r="165" spans="1:11" ht="12.75">
      <c r="A165" s="13">
        <v>9</v>
      </c>
      <c r="B165" s="13">
        <v>20</v>
      </c>
      <c r="C165" s="14" t="s">
        <v>41</v>
      </c>
      <c r="D165" s="14" t="s">
        <v>42</v>
      </c>
      <c r="E165" s="15">
        <v>475</v>
      </c>
      <c r="F165" s="15">
        <v>1078</v>
      </c>
      <c r="G165" s="66">
        <v>1553</v>
      </c>
      <c r="H165" s="17">
        <v>0</v>
      </c>
      <c r="I165" s="13">
        <v>0</v>
      </c>
      <c r="J165" s="13">
        <v>4</v>
      </c>
      <c r="K165" s="49">
        <v>6</v>
      </c>
    </row>
    <row r="166" spans="1:11" ht="12.75">
      <c r="A166" s="13">
        <v>10</v>
      </c>
      <c r="B166" s="13">
        <v>20</v>
      </c>
      <c r="C166" s="14" t="s">
        <v>40</v>
      </c>
      <c r="D166" s="14" t="s">
        <v>1</v>
      </c>
      <c r="E166" s="15">
        <v>859</v>
      </c>
      <c r="F166" s="15">
        <v>693</v>
      </c>
      <c r="G166" s="66">
        <v>1552</v>
      </c>
      <c r="H166" s="17">
        <v>0</v>
      </c>
      <c r="I166" s="18">
        <v>0</v>
      </c>
      <c r="J166" s="18">
        <v>12</v>
      </c>
      <c r="K166" s="49">
        <v>6</v>
      </c>
    </row>
    <row r="167" spans="1:11" ht="12.75">
      <c r="A167" s="13">
        <v>11</v>
      </c>
      <c r="B167" s="13">
        <v>20</v>
      </c>
      <c r="C167" s="14" t="s">
        <v>50</v>
      </c>
      <c r="D167" s="14" t="s">
        <v>42</v>
      </c>
      <c r="E167" s="15">
        <v>714</v>
      </c>
      <c r="F167" s="15">
        <v>799</v>
      </c>
      <c r="G167" s="66">
        <v>1513</v>
      </c>
      <c r="H167" s="17">
        <v>0</v>
      </c>
      <c r="I167" s="13">
        <v>0</v>
      </c>
      <c r="J167" s="13">
        <v>0</v>
      </c>
      <c r="K167" s="49">
        <v>6</v>
      </c>
    </row>
    <row r="168" spans="1:11" ht="12.75">
      <c r="A168" s="13">
        <v>12</v>
      </c>
      <c r="B168" s="13">
        <v>20</v>
      </c>
      <c r="C168" s="14" t="s">
        <v>52</v>
      </c>
      <c r="D168" s="14" t="s">
        <v>35</v>
      </c>
      <c r="E168" s="15">
        <v>593</v>
      </c>
      <c r="F168" s="15">
        <v>785</v>
      </c>
      <c r="G168" s="66">
        <v>1378</v>
      </c>
      <c r="H168" s="17">
        <v>0</v>
      </c>
      <c r="I168" s="13">
        <v>0</v>
      </c>
      <c r="J168" s="13">
        <v>6</v>
      </c>
      <c r="K168" s="49">
        <v>6</v>
      </c>
    </row>
    <row r="169" spans="1:11" ht="12.75">
      <c r="A169" s="13">
        <v>13</v>
      </c>
      <c r="B169" s="13">
        <v>20</v>
      </c>
      <c r="C169" s="14" t="s">
        <v>37</v>
      </c>
      <c r="D169" s="14" t="s">
        <v>31</v>
      </c>
      <c r="E169" s="15">
        <v>749</v>
      </c>
      <c r="F169" s="15">
        <v>532</v>
      </c>
      <c r="G169" s="66">
        <v>1281</v>
      </c>
      <c r="H169" s="17">
        <v>0</v>
      </c>
      <c r="I169" s="13">
        <v>0</v>
      </c>
      <c r="J169" s="13">
        <v>0</v>
      </c>
      <c r="K169" s="49">
        <v>6</v>
      </c>
    </row>
    <row r="170" spans="1:11" ht="12.75">
      <c r="A170" s="13">
        <v>14</v>
      </c>
      <c r="B170" s="13">
        <v>20</v>
      </c>
      <c r="C170" s="14" t="s">
        <v>47</v>
      </c>
      <c r="D170" s="14" t="s">
        <v>1</v>
      </c>
      <c r="E170" s="15">
        <v>790</v>
      </c>
      <c r="F170" s="15">
        <v>488</v>
      </c>
      <c r="G170" s="66">
        <v>1278</v>
      </c>
      <c r="H170" s="17">
        <v>0</v>
      </c>
      <c r="I170" s="13">
        <v>0</v>
      </c>
      <c r="J170" s="13">
        <v>2</v>
      </c>
      <c r="K170" s="49">
        <v>6</v>
      </c>
    </row>
    <row r="171" spans="1:11" ht="12.75">
      <c r="A171" s="13">
        <v>15</v>
      </c>
      <c r="B171" s="13">
        <v>20</v>
      </c>
      <c r="C171" s="14" t="s">
        <v>57</v>
      </c>
      <c r="D171" s="14" t="s">
        <v>1</v>
      </c>
      <c r="E171" s="15">
        <v>593</v>
      </c>
      <c r="F171" s="15">
        <v>680</v>
      </c>
      <c r="G171" s="66">
        <v>1273</v>
      </c>
      <c r="H171" s="17">
        <v>0</v>
      </c>
      <c r="I171" s="13">
        <v>0</v>
      </c>
      <c r="J171" s="13">
        <v>2</v>
      </c>
      <c r="K171" s="49">
        <v>6</v>
      </c>
    </row>
    <row r="172" spans="1:11" ht="12.75">
      <c r="A172" s="13">
        <v>16</v>
      </c>
      <c r="B172" s="13">
        <v>20</v>
      </c>
      <c r="C172" s="14" t="s">
        <v>99</v>
      </c>
      <c r="D172" s="14" t="s">
        <v>75</v>
      </c>
      <c r="E172" s="15">
        <v>908</v>
      </c>
      <c r="F172" s="15">
        <v>354</v>
      </c>
      <c r="G172" s="66">
        <v>1262</v>
      </c>
      <c r="H172" s="17">
        <v>0</v>
      </c>
      <c r="I172" s="13">
        <v>0</v>
      </c>
      <c r="J172" s="13">
        <v>8</v>
      </c>
      <c r="K172" s="49">
        <v>6</v>
      </c>
    </row>
    <row r="173" spans="1:11" ht="12.75">
      <c r="A173" s="13">
        <v>17</v>
      </c>
      <c r="B173" s="13">
        <v>20</v>
      </c>
      <c r="C173" s="14" t="s">
        <v>36</v>
      </c>
      <c r="D173" s="14" t="s">
        <v>1</v>
      </c>
      <c r="E173" s="15">
        <v>819</v>
      </c>
      <c r="F173" s="15">
        <v>439</v>
      </c>
      <c r="G173" s="66">
        <v>1258</v>
      </c>
      <c r="H173" s="17">
        <v>0</v>
      </c>
      <c r="I173" s="13">
        <v>0</v>
      </c>
      <c r="J173" s="13">
        <v>10</v>
      </c>
      <c r="K173" s="49">
        <v>6</v>
      </c>
    </row>
    <row r="174" spans="1:11" ht="12.75">
      <c r="A174" s="13">
        <v>18</v>
      </c>
      <c r="B174" s="13">
        <v>20</v>
      </c>
      <c r="C174" s="14" t="s">
        <v>48</v>
      </c>
      <c r="D174" s="14" t="s">
        <v>42</v>
      </c>
      <c r="E174" s="15">
        <v>513</v>
      </c>
      <c r="F174" s="15">
        <v>719</v>
      </c>
      <c r="G174" s="66">
        <v>1232</v>
      </c>
      <c r="H174" s="17">
        <v>0</v>
      </c>
      <c r="I174" s="13">
        <v>0</v>
      </c>
      <c r="J174" s="13">
        <v>6</v>
      </c>
      <c r="K174" s="49">
        <v>6</v>
      </c>
    </row>
    <row r="175" spans="1:11" ht="12.75">
      <c r="A175" s="13">
        <v>19</v>
      </c>
      <c r="B175" s="13">
        <v>20</v>
      </c>
      <c r="C175" s="14" t="s">
        <v>39</v>
      </c>
      <c r="D175" s="14" t="s">
        <v>1</v>
      </c>
      <c r="E175" s="15">
        <v>572</v>
      </c>
      <c r="F175" s="15">
        <v>590</v>
      </c>
      <c r="G175" s="66">
        <v>1162</v>
      </c>
      <c r="H175" s="17">
        <v>0</v>
      </c>
      <c r="I175" s="13">
        <v>0</v>
      </c>
      <c r="J175" s="13">
        <v>6</v>
      </c>
      <c r="K175" s="49">
        <v>6</v>
      </c>
    </row>
    <row r="176" spans="1:11" ht="12.75">
      <c r="A176" s="13">
        <v>20</v>
      </c>
      <c r="B176" s="13">
        <v>20</v>
      </c>
      <c r="C176" s="14" t="s">
        <v>38</v>
      </c>
      <c r="D176" s="14" t="s">
        <v>1</v>
      </c>
      <c r="E176" s="15">
        <v>600</v>
      </c>
      <c r="F176" s="15">
        <v>471</v>
      </c>
      <c r="G176" s="66">
        <v>1071</v>
      </c>
      <c r="H176" s="17">
        <v>0</v>
      </c>
      <c r="I176" s="13">
        <v>0</v>
      </c>
      <c r="J176" s="13">
        <v>16</v>
      </c>
      <c r="K176" s="49">
        <v>6</v>
      </c>
    </row>
    <row r="177" spans="1:11" ht="12.75">
      <c r="A177" s="13">
        <v>21</v>
      </c>
      <c r="B177" s="13">
        <v>20</v>
      </c>
      <c r="C177" s="14" t="s">
        <v>44</v>
      </c>
      <c r="D177" s="14" t="s">
        <v>1</v>
      </c>
      <c r="E177" s="15">
        <v>-129</v>
      </c>
      <c r="F177" s="15">
        <v>1038</v>
      </c>
      <c r="G177" s="66">
        <v>909</v>
      </c>
      <c r="H177" s="17">
        <v>0</v>
      </c>
      <c r="I177" s="13">
        <v>0</v>
      </c>
      <c r="J177" s="13">
        <v>16</v>
      </c>
      <c r="K177" s="49">
        <v>6</v>
      </c>
    </row>
    <row r="178" spans="1:11" ht="12.75">
      <c r="A178" s="13">
        <v>22</v>
      </c>
      <c r="B178" s="13">
        <v>20</v>
      </c>
      <c r="C178" s="14" t="s">
        <v>55</v>
      </c>
      <c r="D178" s="14" t="s">
        <v>1</v>
      </c>
      <c r="E178" s="15">
        <v>133</v>
      </c>
      <c r="F178" s="15">
        <v>97</v>
      </c>
      <c r="G178" s="66">
        <v>230</v>
      </c>
      <c r="H178" s="17">
        <v>0</v>
      </c>
      <c r="I178" s="13">
        <v>0</v>
      </c>
      <c r="J178" s="13">
        <v>12</v>
      </c>
      <c r="K178" s="49">
        <v>6</v>
      </c>
    </row>
    <row r="179" spans="2:10" ht="16.5">
      <c r="B179" s="75">
        <f>SUM(B157:B178)</f>
        <v>440</v>
      </c>
      <c r="C179" s="76" t="s">
        <v>65</v>
      </c>
      <c r="D179" s="77">
        <v>22</v>
      </c>
      <c r="E179" s="78">
        <v>108</v>
      </c>
      <c r="F179" s="78">
        <f>D179+E179</f>
        <v>130</v>
      </c>
      <c r="G179" s="80"/>
      <c r="H179" s="75">
        <f>SUM(H157:H178)</f>
        <v>374</v>
      </c>
      <c r="I179" s="75">
        <f>SUM(I157:I178)</f>
        <v>44</v>
      </c>
      <c r="J179" s="75">
        <f>SUM(J157:J178)</f>
        <v>130</v>
      </c>
    </row>
    <row r="180" spans="5:10" ht="15.75">
      <c r="E180" s="317" t="s">
        <v>105</v>
      </c>
      <c r="F180" s="317"/>
      <c r="G180" s="317"/>
      <c r="H180" s="317"/>
      <c r="I180" s="318">
        <v>685</v>
      </c>
      <c r="J180" s="318"/>
    </row>
    <row r="181" spans="5:10" ht="15.75">
      <c r="E181" s="319" t="s">
        <v>106</v>
      </c>
      <c r="F181" s="319"/>
      <c r="G181" s="319"/>
      <c r="H181" s="319"/>
      <c r="I181" s="320">
        <v>40</v>
      </c>
      <c r="J181" s="320"/>
    </row>
    <row r="182" spans="5:10" ht="15.75">
      <c r="E182" s="319" t="s">
        <v>107</v>
      </c>
      <c r="F182" s="319"/>
      <c r="G182" s="319"/>
      <c r="H182" s="319"/>
      <c r="I182" s="320">
        <v>0</v>
      </c>
      <c r="J182" s="320"/>
    </row>
    <row r="183" spans="5:10" ht="15.75">
      <c r="E183" s="317" t="s">
        <v>108</v>
      </c>
      <c r="F183" s="317"/>
      <c r="G183" s="317"/>
      <c r="H183" s="317"/>
      <c r="I183" s="317">
        <f>SUM(J179+I180+I181-I182)</f>
        <v>855</v>
      </c>
      <c r="J183" s="317"/>
    </row>
    <row r="185" spans="1:10" ht="18">
      <c r="A185" s="316" t="s">
        <v>102</v>
      </c>
      <c r="B185" s="316"/>
      <c r="C185" s="316"/>
      <c r="D185" s="316"/>
      <c r="E185" s="316"/>
      <c r="F185" s="316"/>
      <c r="G185" s="316"/>
      <c r="H185" s="316"/>
      <c r="I185" s="316"/>
      <c r="J185" s="316"/>
    </row>
    <row r="186" spans="1:10" ht="18">
      <c r="A186" s="316" t="s">
        <v>115</v>
      </c>
      <c r="B186" s="316"/>
      <c r="C186" s="316"/>
      <c r="D186" s="316"/>
      <c r="E186" s="316"/>
      <c r="F186" s="316"/>
      <c r="G186" s="316"/>
      <c r="H186" s="316"/>
      <c r="I186" s="316"/>
      <c r="J186" s="316"/>
    </row>
    <row r="187" spans="1:10" ht="12.75">
      <c r="A187" s="72" t="s">
        <v>63</v>
      </c>
      <c r="B187" s="72" t="s">
        <v>3</v>
      </c>
      <c r="C187" s="73" t="s">
        <v>64</v>
      </c>
      <c r="D187" s="73" t="s">
        <v>65</v>
      </c>
      <c r="E187" s="72" t="s">
        <v>104</v>
      </c>
      <c r="F187" s="72" t="s">
        <v>7</v>
      </c>
      <c r="G187" s="72" t="s">
        <v>8</v>
      </c>
      <c r="H187" s="72" t="s">
        <v>9</v>
      </c>
      <c r="I187" s="72" t="s">
        <v>10</v>
      </c>
      <c r="J187" s="72" t="s">
        <v>11</v>
      </c>
    </row>
    <row r="188" spans="1:11" ht="12.75">
      <c r="A188" s="13">
        <v>1</v>
      </c>
      <c r="B188" s="13">
        <v>20</v>
      </c>
      <c r="C188" s="14" t="s">
        <v>36</v>
      </c>
      <c r="D188" s="14" t="s">
        <v>1</v>
      </c>
      <c r="E188" s="15">
        <v>1379</v>
      </c>
      <c r="F188" s="15">
        <v>872</v>
      </c>
      <c r="G188" s="66">
        <v>2251</v>
      </c>
      <c r="H188" s="17">
        <v>85</v>
      </c>
      <c r="I188" s="13">
        <v>14</v>
      </c>
      <c r="J188" s="13">
        <v>0</v>
      </c>
      <c r="K188" s="49">
        <v>7</v>
      </c>
    </row>
    <row r="189" spans="1:11" ht="12.75">
      <c r="A189" s="13">
        <v>2</v>
      </c>
      <c r="B189" s="13">
        <v>20</v>
      </c>
      <c r="C189" s="14" t="s">
        <v>47</v>
      </c>
      <c r="D189" s="14" t="s">
        <v>1</v>
      </c>
      <c r="E189" s="15">
        <v>1226</v>
      </c>
      <c r="F189" s="15">
        <v>985</v>
      </c>
      <c r="G189" s="66">
        <v>2211</v>
      </c>
      <c r="H189" s="17">
        <v>75</v>
      </c>
      <c r="I189" s="13">
        <v>18</v>
      </c>
      <c r="J189" s="13">
        <v>0</v>
      </c>
      <c r="K189" s="49">
        <v>7</v>
      </c>
    </row>
    <row r="190" spans="1:11" ht="12.75">
      <c r="A190" s="13">
        <v>3</v>
      </c>
      <c r="B190" s="13">
        <v>20</v>
      </c>
      <c r="C190" s="14" t="s">
        <v>52</v>
      </c>
      <c r="D190" s="14" t="s">
        <v>35</v>
      </c>
      <c r="E190" s="15">
        <v>1012</v>
      </c>
      <c r="F190" s="15">
        <v>902</v>
      </c>
      <c r="G190" s="66">
        <v>1914</v>
      </c>
      <c r="H190" s="17">
        <v>70</v>
      </c>
      <c r="I190" s="13">
        <v>0</v>
      </c>
      <c r="J190" s="13">
        <v>4</v>
      </c>
      <c r="K190" s="49">
        <v>7</v>
      </c>
    </row>
    <row r="191" spans="1:11" ht="12.75">
      <c r="A191" s="13">
        <v>4</v>
      </c>
      <c r="B191" s="13">
        <v>20</v>
      </c>
      <c r="C191" s="14" t="s">
        <v>53</v>
      </c>
      <c r="D191" s="14" t="s">
        <v>35</v>
      </c>
      <c r="E191" s="15">
        <v>486</v>
      </c>
      <c r="F191" s="15">
        <v>1362</v>
      </c>
      <c r="G191" s="66">
        <v>1848</v>
      </c>
      <c r="H191" s="17">
        <v>60</v>
      </c>
      <c r="I191" s="13">
        <v>14</v>
      </c>
      <c r="J191" s="13">
        <v>4</v>
      </c>
      <c r="K191" s="49">
        <v>7</v>
      </c>
    </row>
    <row r="192" spans="1:11" ht="12.75">
      <c r="A192" s="13">
        <v>5</v>
      </c>
      <c r="B192" s="13">
        <v>20</v>
      </c>
      <c r="C192" s="14" t="s">
        <v>40</v>
      </c>
      <c r="D192" s="14" t="s">
        <v>1</v>
      </c>
      <c r="E192" s="15">
        <v>875</v>
      </c>
      <c r="F192" s="15">
        <v>960</v>
      </c>
      <c r="G192" s="66">
        <v>1835</v>
      </c>
      <c r="H192" s="17">
        <v>55</v>
      </c>
      <c r="I192" s="13">
        <v>0</v>
      </c>
      <c r="J192" s="13">
        <v>4</v>
      </c>
      <c r="K192" s="49">
        <v>7</v>
      </c>
    </row>
    <row r="193" spans="1:11" ht="12.75">
      <c r="A193" s="13">
        <v>6</v>
      </c>
      <c r="B193" s="13">
        <v>20</v>
      </c>
      <c r="C193" s="14" t="s">
        <v>44</v>
      </c>
      <c r="D193" s="14" t="s">
        <v>1</v>
      </c>
      <c r="E193" s="15">
        <v>908</v>
      </c>
      <c r="F193" s="15">
        <v>886</v>
      </c>
      <c r="G193" s="66">
        <v>1794</v>
      </c>
      <c r="H193" s="17">
        <v>46</v>
      </c>
      <c r="I193" s="13">
        <v>0</v>
      </c>
      <c r="J193" s="13">
        <v>0</v>
      </c>
      <c r="K193" s="49">
        <v>7</v>
      </c>
    </row>
    <row r="194" spans="1:11" ht="12.75">
      <c r="A194" s="13">
        <v>7</v>
      </c>
      <c r="B194" s="13">
        <v>20</v>
      </c>
      <c r="C194" s="14" t="s">
        <v>30</v>
      </c>
      <c r="D194" s="14" t="s">
        <v>31</v>
      </c>
      <c r="E194" s="15">
        <v>977</v>
      </c>
      <c r="F194" s="15">
        <v>778</v>
      </c>
      <c r="G194" s="66">
        <v>1755</v>
      </c>
      <c r="H194" s="17">
        <v>0</v>
      </c>
      <c r="I194" s="13">
        <v>0</v>
      </c>
      <c r="J194" s="13">
        <v>0</v>
      </c>
      <c r="K194" s="49">
        <v>7</v>
      </c>
    </row>
    <row r="195" spans="1:11" ht="12.75">
      <c r="A195" s="13">
        <v>8</v>
      </c>
      <c r="B195" s="13">
        <v>20</v>
      </c>
      <c r="C195" s="14" t="s">
        <v>0</v>
      </c>
      <c r="D195" s="14" t="s">
        <v>1</v>
      </c>
      <c r="E195" s="15">
        <v>808</v>
      </c>
      <c r="F195" s="15">
        <v>834</v>
      </c>
      <c r="G195" s="66">
        <v>1642</v>
      </c>
      <c r="H195" s="17">
        <v>0</v>
      </c>
      <c r="I195" s="13">
        <v>0</v>
      </c>
      <c r="J195" s="13">
        <v>0</v>
      </c>
      <c r="K195" s="49">
        <v>7</v>
      </c>
    </row>
    <row r="196" spans="1:11" ht="12.75">
      <c r="A196" s="13">
        <v>9</v>
      </c>
      <c r="B196" s="13">
        <v>20</v>
      </c>
      <c r="C196" s="14" t="s">
        <v>55</v>
      </c>
      <c r="D196" s="14" t="s">
        <v>1</v>
      </c>
      <c r="E196" s="15">
        <v>646</v>
      </c>
      <c r="F196" s="15">
        <v>929</v>
      </c>
      <c r="G196" s="66">
        <v>1575</v>
      </c>
      <c r="H196" s="17">
        <v>0</v>
      </c>
      <c r="I196" s="13">
        <v>0</v>
      </c>
      <c r="J196" s="13">
        <v>2</v>
      </c>
      <c r="K196" s="49">
        <v>7</v>
      </c>
    </row>
    <row r="197" spans="1:11" ht="12.75">
      <c r="A197" s="13">
        <v>10</v>
      </c>
      <c r="B197" s="13">
        <v>20</v>
      </c>
      <c r="C197" s="14" t="s">
        <v>41</v>
      </c>
      <c r="D197" s="14" t="s">
        <v>42</v>
      </c>
      <c r="E197" s="15">
        <v>780</v>
      </c>
      <c r="F197" s="15">
        <v>757</v>
      </c>
      <c r="G197" s="66">
        <v>1537</v>
      </c>
      <c r="H197" s="17">
        <v>0</v>
      </c>
      <c r="I197" s="13">
        <v>0</v>
      </c>
      <c r="J197" s="13">
        <v>4</v>
      </c>
      <c r="K197" s="49">
        <v>7</v>
      </c>
    </row>
    <row r="198" spans="1:11" ht="12.75">
      <c r="A198" s="13">
        <v>11</v>
      </c>
      <c r="B198" s="13">
        <v>20</v>
      </c>
      <c r="C198" s="14" t="s">
        <v>43</v>
      </c>
      <c r="D198" s="14" t="s">
        <v>1</v>
      </c>
      <c r="E198" s="15">
        <v>900</v>
      </c>
      <c r="F198" s="15">
        <v>578</v>
      </c>
      <c r="G198" s="66">
        <v>1478</v>
      </c>
      <c r="H198" s="17">
        <v>0</v>
      </c>
      <c r="I198" s="13">
        <v>0</v>
      </c>
      <c r="J198" s="13">
        <v>6</v>
      </c>
      <c r="K198" s="49">
        <v>7</v>
      </c>
    </row>
    <row r="199" spans="1:11" ht="12.75">
      <c r="A199" s="13">
        <v>12</v>
      </c>
      <c r="B199" s="13">
        <v>20</v>
      </c>
      <c r="C199" s="14" t="s">
        <v>37</v>
      </c>
      <c r="D199" s="14" t="s">
        <v>31</v>
      </c>
      <c r="E199" s="15">
        <v>738</v>
      </c>
      <c r="F199" s="15">
        <v>586</v>
      </c>
      <c r="G199" s="66">
        <v>1324</v>
      </c>
      <c r="H199" s="17">
        <v>0</v>
      </c>
      <c r="I199" s="13">
        <v>0</v>
      </c>
      <c r="J199" s="13">
        <v>6</v>
      </c>
      <c r="K199" s="49">
        <v>7</v>
      </c>
    </row>
    <row r="200" spans="1:11" ht="12.75">
      <c r="A200" s="13">
        <v>13</v>
      </c>
      <c r="B200" s="13">
        <v>20</v>
      </c>
      <c r="C200" s="14" t="s">
        <v>38</v>
      </c>
      <c r="D200" s="14" t="s">
        <v>1</v>
      </c>
      <c r="E200" s="15">
        <v>476</v>
      </c>
      <c r="F200" s="15">
        <v>842</v>
      </c>
      <c r="G200" s="66">
        <v>1318</v>
      </c>
      <c r="H200" s="17">
        <v>0</v>
      </c>
      <c r="I200" s="13">
        <v>0</v>
      </c>
      <c r="J200" s="13">
        <v>4</v>
      </c>
      <c r="K200" s="49">
        <v>7</v>
      </c>
    </row>
    <row r="201" spans="1:11" ht="12.75">
      <c r="A201" s="13">
        <v>14</v>
      </c>
      <c r="B201" s="13">
        <v>20</v>
      </c>
      <c r="C201" s="14" t="s">
        <v>48</v>
      </c>
      <c r="D201" s="14" t="s">
        <v>42</v>
      </c>
      <c r="E201" s="15">
        <v>815</v>
      </c>
      <c r="F201" s="15">
        <v>412</v>
      </c>
      <c r="G201" s="66">
        <v>1227</v>
      </c>
      <c r="H201" s="17">
        <v>0</v>
      </c>
      <c r="I201" s="13">
        <v>0</v>
      </c>
      <c r="J201" s="13">
        <v>6</v>
      </c>
      <c r="K201" s="49">
        <v>7</v>
      </c>
    </row>
    <row r="202" spans="1:11" ht="12.75">
      <c r="A202" s="13">
        <v>15</v>
      </c>
      <c r="B202" s="13">
        <v>20</v>
      </c>
      <c r="C202" s="14" t="s">
        <v>56</v>
      </c>
      <c r="D202" s="14" t="s">
        <v>42</v>
      </c>
      <c r="E202" s="15">
        <v>510</v>
      </c>
      <c r="F202" s="15">
        <v>693</v>
      </c>
      <c r="G202" s="66">
        <v>1203</v>
      </c>
      <c r="H202" s="17">
        <v>0</v>
      </c>
      <c r="I202" s="13">
        <v>0</v>
      </c>
      <c r="J202" s="13">
        <v>0</v>
      </c>
      <c r="K202" s="49">
        <v>7</v>
      </c>
    </row>
    <row r="203" spans="1:11" ht="12.75">
      <c r="A203" s="13">
        <v>16</v>
      </c>
      <c r="B203" s="13">
        <v>20</v>
      </c>
      <c r="C203" s="14" t="s">
        <v>59</v>
      </c>
      <c r="D203" s="14" t="s">
        <v>1</v>
      </c>
      <c r="E203" s="15">
        <v>570</v>
      </c>
      <c r="F203" s="15">
        <v>622</v>
      </c>
      <c r="G203" s="66">
        <v>1192</v>
      </c>
      <c r="H203" s="17">
        <v>0</v>
      </c>
      <c r="I203" s="13">
        <v>0</v>
      </c>
      <c r="J203" s="13">
        <v>12</v>
      </c>
      <c r="K203" s="49">
        <v>7</v>
      </c>
    </row>
    <row r="204" spans="1:11" ht="12.75">
      <c r="A204" s="13">
        <v>17</v>
      </c>
      <c r="B204" s="13">
        <v>20</v>
      </c>
      <c r="C204" s="14" t="s">
        <v>39</v>
      </c>
      <c r="D204" s="14" t="s">
        <v>1</v>
      </c>
      <c r="E204" s="15">
        <v>493</v>
      </c>
      <c r="F204" s="15">
        <v>518</v>
      </c>
      <c r="G204" s="66">
        <v>1011</v>
      </c>
      <c r="H204" s="17">
        <v>0</v>
      </c>
      <c r="I204" s="13">
        <v>0</v>
      </c>
      <c r="J204" s="13">
        <v>14</v>
      </c>
      <c r="K204" s="49">
        <v>7</v>
      </c>
    </row>
    <row r="205" spans="1:11" ht="12.75">
      <c r="A205" s="13">
        <v>18</v>
      </c>
      <c r="B205" s="13">
        <v>20</v>
      </c>
      <c r="C205" s="14" t="s">
        <v>51</v>
      </c>
      <c r="D205" s="14" t="s">
        <v>1</v>
      </c>
      <c r="E205" s="15">
        <v>977</v>
      </c>
      <c r="F205" s="15">
        <v>25</v>
      </c>
      <c r="G205" s="66">
        <v>1002</v>
      </c>
      <c r="H205" s="17">
        <v>0</v>
      </c>
      <c r="I205" s="13">
        <v>0</v>
      </c>
      <c r="J205" s="13">
        <v>20</v>
      </c>
      <c r="K205" s="49">
        <v>7</v>
      </c>
    </row>
    <row r="206" spans="1:11" ht="12.75">
      <c r="A206" s="13">
        <v>19</v>
      </c>
      <c r="B206" s="13">
        <v>20</v>
      </c>
      <c r="C206" s="14" t="s">
        <v>62</v>
      </c>
      <c r="D206" s="14" t="s">
        <v>61</v>
      </c>
      <c r="E206" s="15">
        <v>242</v>
      </c>
      <c r="F206" s="15">
        <v>683</v>
      </c>
      <c r="G206" s="66">
        <v>925</v>
      </c>
      <c r="H206" s="17">
        <v>0</v>
      </c>
      <c r="I206" s="13">
        <v>0</v>
      </c>
      <c r="J206" s="13">
        <v>16</v>
      </c>
      <c r="K206" s="49">
        <v>7</v>
      </c>
    </row>
    <row r="207" spans="1:11" ht="12.75">
      <c r="A207" s="13">
        <v>20</v>
      </c>
      <c r="B207" s="13">
        <v>20</v>
      </c>
      <c r="C207" s="14" t="s">
        <v>57</v>
      </c>
      <c r="D207" s="14" t="s">
        <v>1</v>
      </c>
      <c r="E207" s="15">
        <v>567</v>
      </c>
      <c r="F207" s="15">
        <v>326</v>
      </c>
      <c r="G207" s="66">
        <v>893</v>
      </c>
      <c r="H207" s="17">
        <v>0</v>
      </c>
      <c r="I207" s="13">
        <v>0</v>
      </c>
      <c r="J207" s="13">
        <v>6</v>
      </c>
      <c r="K207" s="49">
        <v>7</v>
      </c>
    </row>
    <row r="208" spans="1:11" ht="12.75">
      <c r="A208" s="13">
        <v>21</v>
      </c>
      <c r="B208" s="13">
        <v>20</v>
      </c>
      <c r="C208" s="14" t="s">
        <v>49</v>
      </c>
      <c r="D208" s="14" t="s">
        <v>35</v>
      </c>
      <c r="E208" s="15">
        <v>356</v>
      </c>
      <c r="F208" s="15">
        <v>488</v>
      </c>
      <c r="G208" s="66">
        <v>844</v>
      </c>
      <c r="H208" s="17">
        <v>0</v>
      </c>
      <c r="I208" s="13">
        <v>0</v>
      </c>
      <c r="J208" s="13">
        <v>2</v>
      </c>
      <c r="K208" s="49">
        <v>7</v>
      </c>
    </row>
    <row r="209" spans="1:11" ht="12.75">
      <c r="A209" s="13">
        <v>22</v>
      </c>
      <c r="B209" s="13">
        <v>20</v>
      </c>
      <c r="C209" s="14" t="s">
        <v>50</v>
      </c>
      <c r="D209" s="14" t="s">
        <v>42</v>
      </c>
      <c r="E209" s="15">
        <v>174</v>
      </c>
      <c r="F209" s="15">
        <v>667</v>
      </c>
      <c r="G209" s="66">
        <v>841</v>
      </c>
      <c r="H209" s="17">
        <v>0</v>
      </c>
      <c r="I209" s="13">
        <v>0</v>
      </c>
      <c r="J209" s="13">
        <v>16</v>
      </c>
      <c r="K209" s="49">
        <v>7</v>
      </c>
    </row>
    <row r="210" spans="1:11" ht="12.75">
      <c r="A210" s="13">
        <v>23</v>
      </c>
      <c r="B210" s="13">
        <v>20</v>
      </c>
      <c r="C210" s="14" t="s">
        <v>34</v>
      </c>
      <c r="D210" s="14" t="s">
        <v>35</v>
      </c>
      <c r="E210" s="15">
        <v>410</v>
      </c>
      <c r="F210" s="15">
        <v>385</v>
      </c>
      <c r="G210" s="66">
        <v>795</v>
      </c>
      <c r="H210" s="17">
        <v>0</v>
      </c>
      <c r="I210" s="13">
        <v>0</v>
      </c>
      <c r="J210" s="13">
        <v>12</v>
      </c>
      <c r="K210" s="49">
        <v>7</v>
      </c>
    </row>
    <row r="211" spans="2:10" ht="16.5">
      <c r="B211" s="75">
        <f>SUM(B186:B210)</f>
        <v>460</v>
      </c>
      <c r="C211" s="76" t="s">
        <v>65</v>
      </c>
      <c r="D211" s="77">
        <v>23</v>
      </c>
      <c r="E211" s="78">
        <v>130</v>
      </c>
      <c r="F211" s="78">
        <f>D211+E211</f>
        <v>153</v>
      </c>
      <c r="G211" s="80"/>
      <c r="H211" s="75">
        <f>SUM(H186:H210)</f>
        <v>391</v>
      </c>
      <c r="I211" s="75">
        <f>SUM(I186:I210)</f>
        <v>46</v>
      </c>
      <c r="J211" s="75">
        <f>SUM(J186:J210)</f>
        <v>138</v>
      </c>
    </row>
    <row r="212" spans="5:10" ht="15.75">
      <c r="E212" s="317" t="s">
        <v>105</v>
      </c>
      <c r="F212" s="317"/>
      <c r="G212" s="317"/>
      <c r="H212" s="317"/>
      <c r="I212" s="318">
        <v>790</v>
      </c>
      <c r="J212" s="318"/>
    </row>
    <row r="213" spans="5:10" ht="15.75">
      <c r="E213" s="319" t="s">
        <v>106</v>
      </c>
      <c r="F213" s="319"/>
      <c r="G213" s="319"/>
      <c r="H213" s="319"/>
      <c r="I213" s="320">
        <v>40</v>
      </c>
      <c r="J213" s="320"/>
    </row>
    <row r="214" spans="5:10" ht="15.75">
      <c r="E214" s="319" t="s">
        <v>116</v>
      </c>
      <c r="F214" s="319"/>
      <c r="G214" s="319"/>
      <c r="H214" s="319"/>
      <c r="I214" s="320"/>
      <c r="J214" s="320"/>
    </row>
    <row r="215" spans="5:10" ht="15.75">
      <c r="E215" s="317" t="s">
        <v>108</v>
      </c>
      <c r="F215" s="317"/>
      <c r="G215" s="317"/>
      <c r="H215" s="317"/>
      <c r="I215" s="317">
        <f>SUM(J211+I212+I213-I214)</f>
        <v>968</v>
      </c>
      <c r="J215" s="317"/>
    </row>
    <row r="217" spans="1:10" ht="18">
      <c r="A217" s="316" t="s">
        <v>102</v>
      </c>
      <c r="B217" s="316"/>
      <c r="C217" s="316"/>
      <c r="D217" s="316"/>
      <c r="E217" s="316"/>
      <c r="F217" s="316"/>
      <c r="G217" s="316"/>
      <c r="H217" s="316"/>
      <c r="I217" s="316"/>
      <c r="J217" s="316"/>
    </row>
    <row r="218" spans="1:10" ht="18">
      <c r="A218" s="316" t="s">
        <v>117</v>
      </c>
      <c r="B218" s="316"/>
      <c r="C218" s="316"/>
      <c r="D218" s="316"/>
      <c r="E218" s="316"/>
      <c r="F218" s="316"/>
      <c r="G218" s="316"/>
      <c r="H218" s="316"/>
      <c r="I218" s="316"/>
      <c r="J218" s="316"/>
    </row>
    <row r="219" spans="1:11" ht="12.75">
      <c r="A219" s="72" t="s">
        <v>63</v>
      </c>
      <c r="B219" s="72" t="s">
        <v>3</v>
      </c>
      <c r="C219" s="73" t="s">
        <v>64</v>
      </c>
      <c r="D219" s="73" t="s">
        <v>65</v>
      </c>
      <c r="E219" s="72" t="s">
        <v>104</v>
      </c>
      <c r="F219" s="72" t="s">
        <v>7</v>
      </c>
      <c r="G219" s="72" t="s">
        <v>8</v>
      </c>
      <c r="H219" s="72" t="s">
        <v>9</v>
      </c>
      <c r="I219" s="72" t="s">
        <v>10</v>
      </c>
      <c r="J219" s="72" t="s">
        <v>11</v>
      </c>
      <c r="K219" s="49"/>
    </row>
    <row r="220" spans="1:11" ht="12.75">
      <c r="A220" s="13">
        <v>1</v>
      </c>
      <c r="B220" s="13">
        <v>20</v>
      </c>
      <c r="C220" s="14" t="s">
        <v>58</v>
      </c>
      <c r="D220" s="14" t="s">
        <v>87</v>
      </c>
      <c r="E220" s="15">
        <v>1266</v>
      </c>
      <c r="F220" s="15">
        <v>814</v>
      </c>
      <c r="G220" s="66">
        <v>2080</v>
      </c>
      <c r="H220" s="17">
        <v>85</v>
      </c>
      <c r="I220" s="13">
        <v>14</v>
      </c>
      <c r="J220" s="13">
        <v>4</v>
      </c>
      <c r="K220" s="49">
        <v>8</v>
      </c>
    </row>
    <row r="221" spans="1:11" ht="12.75">
      <c r="A221" s="13">
        <v>2</v>
      </c>
      <c r="B221" s="13">
        <v>20</v>
      </c>
      <c r="C221" s="14" t="s">
        <v>37</v>
      </c>
      <c r="D221" s="14" t="s">
        <v>31</v>
      </c>
      <c r="E221" s="15">
        <v>1135</v>
      </c>
      <c r="F221" s="15">
        <v>939</v>
      </c>
      <c r="G221" s="66">
        <v>2074</v>
      </c>
      <c r="H221" s="17">
        <v>80</v>
      </c>
      <c r="I221" s="13">
        <v>10</v>
      </c>
      <c r="J221" s="13">
        <v>0</v>
      </c>
      <c r="K221" s="49">
        <v>8</v>
      </c>
    </row>
    <row r="222" spans="1:11" ht="12.75">
      <c r="A222" s="13">
        <v>3</v>
      </c>
      <c r="B222" s="13">
        <v>20</v>
      </c>
      <c r="C222" s="14" t="s">
        <v>41</v>
      </c>
      <c r="D222" s="14" t="s">
        <v>42</v>
      </c>
      <c r="E222" s="15">
        <v>1130</v>
      </c>
      <c r="F222" s="15">
        <v>796</v>
      </c>
      <c r="G222" s="66">
        <v>1926</v>
      </c>
      <c r="H222" s="17">
        <v>70</v>
      </c>
      <c r="I222" s="13">
        <v>0</v>
      </c>
      <c r="J222" s="13">
        <v>4</v>
      </c>
      <c r="K222" s="49">
        <v>8</v>
      </c>
    </row>
    <row r="223" spans="1:11" ht="12.75">
      <c r="A223" s="13">
        <v>4</v>
      </c>
      <c r="B223" s="13">
        <v>20</v>
      </c>
      <c r="C223" s="14" t="s">
        <v>34</v>
      </c>
      <c r="D223" s="14" t="s">
        <v>35</v>
      </c>
      <c r="E223" s="15">
        <v>866</v>
      </c>
      <c r="F223" s="15">
        <v>963</v>
      </c>
      <c r="G223" s="66">
        <v>1829</v>
      </c>
      <c r="H223" s="17">
        <v>65</v>
      </c>
      <c r="I223" s="13">
        <v>0</v>
      </c>
      <c r="J223" s="13">
        <v>6</v>
      </c>
      <c r="K223" s="49">
        <v>8</v>
      </c>
    </row>
    <row r="224" spans="1:11" ht="12.75">
      <c r="A224" s="13">
        <v>5</v>
      </c>
      <c r="B224" s="13">
        <v>20</v>
      </c>
      <c r="C224" s="14" t="s">
        <v>48</v>
      </c>
      <c r="D224" s="14" t="s">
        <v>42</v>
      </c>
      <c r="E224" s="15">
        <v>672</v>
      </c>
      <c r="F224" s="15">
        <v>1077</v>
      </c>
      <c r="G224" s="66">
        <v>1749</v>
      </c>
      <c r="H224" s="17">
        <v>60</v>
      </c>
      <c r="I224" s="13">
        <v>0</v>
      </c>
      <c r="J224" s="13">
        <v>2</v>
      </c>
      <c r="K224" s="49">
        <v>8</v>
      </c>
    </row>
    <row r="225" spans="1:11" ht="12.75">
      <c r="A225" s="13">
        <v>6</v>
      </c>
      <c r="B225" s="13">
        <v>20</v>
      </c>
      <c r="C225" s="14" t="s">
        <v>30</v>
      </c>
      <c r="D225" s="14" t="s">
        <v>31</v>
      </c>
      <c r="E225" s="15">
        <v>758</v>
      </c>
      <c r="F225" s="15">
        <v>987</v>
      </c>
      <c r="G225" s="66">
        <v>1745</v>
      </c>
      <c r="H225" s="17">
        <v>48</v>
      </c>
      <c r="I225" s="13">
        <v>0</v>
      </c>
      <c r="J225" s="13">
        <v>6</v>
      </c>
      <c r="K225" s="49">
        <v>8</v>
      </c>
    </row>
    <row r="226" spans="1:11" ht="12.75">
      <c r="A226" s="13">
        <v>7</v>
      </c>
      <c r="B226" s="13">
        <v>20</v>
      </c>
      <c r="C226" s="14" t="s">
        <v>38</v>
      </c>
      <c r="D226" s="14" t="s">
        <v>1</v>
      </c>
      <c r="E226" s="15">
        <v>723</v>
      </c>
      <c r="F226" s="15">
        <v>1012</v>
      </c>
      <c r="G226" s="66">
        <v>1735</v>
      </c>
      <c r="H226" s="17">
        <v>0</v>
      </c>
      <c r="I226" s="13">
        <v>0</v>
      </c>
      <c r="J226" s="13">
        <v>4</v>
      </c>
      <c r="K226" s="49">
        <v>8</v>
      </c>
    </row>
    <row r="227" spans="1:11" ht="12.75">
      <c r="A227" s="13">
        <v>8</v>
      </c>
      <c r="B227" s="13">
        <v>20</v>
      </c>
      <c r="C227" s="14" t="s">
        <v>57</v>
      </c>
      <c r="D227" s="14" t="s">
        <v>1</v>
      </c>
      <c r="E227" s="15">
        <v>566</v>
      </c>
      <c r="F227" s="15">
        <v>1103</v>
      </c>
      <c r="G227" s="66">
        <v>1669</v>
      </c>
      <c r="H227" s="17">
        <v>0</v>
      </c>
      <c r="I227" s="13">
        <v>10</v>
      </c>
      <c r="J227" s="13">
        <v>2</v>
      </c>
      <c r="K227" s="49">
        <v>8</v>
      </c>
    </row>
    <row r="228" spans="1:11" ht="12.75">
      <c r="A228" s="13">
        <v>9</v>
      </c>
      <c r="B228" s="13">
        <v>20</v>
      </c>
      <c r="C228" s="14" t="s">
        <v>44</v>
      </c>
      <c r="D228" s="14" t="s">
        <v>1</v>
      </c>
      <c r="E228" s="15">
        <v>306</v>
      </c>
      <c r="F228" s="15">
        <v>1291</v>
      </c>
      <c r="G228" s="66">
        <v>1597</v>
      </c>
      <c r="H228" s="17">
        <v>0</v>
      </c>
      <c r="I228" s="13">
        <v>14</v>
      </c>
      <c r="J228" s="13">
        <v>2</v>
      </c>
      <c r="K228" s="49">
        <v>8</v>
      </c>
    </row>
    <row r="229" spans="1:11" ht="12.75">
      <c r="A229" s="13">
        <v>10</v>
      </c>
      <c r="B229" s="13">
        <v>20</v>
      </c>
      <c r="C229" s="14" t="s">
        <v>40</v>
      </c>
      <c r="D229" s="14" t="s">
        <v>1</v>
      </c>
      <c r="E229" s="15">
        <v>744</v>
      </c>
      <c r="F229" s="15">
        <v>803</v>
      </c>
      <c r="G229" s="66">
        <v>1547</v>
      </c>
      <c r="H229" s="17">
        <v>0</v>
      </c>
      <c r="I229" s="18">
        <v>0</v>
      </c>
      <c r="J229" s="18">
        <v>4</v>
      </c>
      <c r="K229" s="49">
        <v>8</v>
      </c>
    </row>
    <row r="230" spans="1:11" ht="12.75">
      <c r="A230" s="13">
        <v>11</v>
      </c>
      <c r="B230" s="13">
        <v>20</v>
      </c>
      <c r="C230" s="14" t="s">
        <v>43</v>
      </c>
      <c r="D230" s="14" t="s">
        <v>1</v>
      </c>
      <c r="E230" s="15">
        <v>813</v>
      </c>
      <c r="F230" s="15">
        <v>721</v>
      </c>
      <c r="G230" s="66">
        <v>1534</v>
      </c>
      <c r="H230" s="17">
        <v>0</v>
      </c>
      <c r="I230" s="13">
        <v>0</v>
      </c>
      <c r="J230" s="13">
        <v>8</v>
      </c>
      <c r="K230" s="49">
        <v>8</v>
      </c>
    </row>
    <row r="231" spans="1:11" ht="12.75">
      <c r="A231" s="13">
        <v>12</v>
      </c>
      <c r="B231" s="13">
        <v>20</v>
      </c>
      <c r="C231" s="14" t="s">
        <v>74</v>
      </c>
      <c r="D231" s="14" t="s">
        <v>75</v>
      </c>
      <c r="E231" s="15">
        <v>511</v>
      </c>
      <c r="F231" s="15">
        <v>808</v>
      </c>
      <c r="G231" s="66">
        <v>1319</v>
      </c>
      <c r="H231" s="17">
        <v>0</v>
      </c>
      <c r="I231" s="13">
        <v>0</v>
      </c>
      <c r="J231" s="13">
        <v>12</v>
      </c>
      <c r="K231" s="49">
        <v>8</v>
      </c>
    </row>
    <row r="232" spans="1:11" ht="12.75">
      <c r="A232" s="13">
        <v>13</v>
      </c>
      <c r="B232" s="13">
        <v>20</v>
      </c>
      <c r="C232" s="14" t="s">
        <v>47</v>
      </c>
      <c r="D232" s="14" t="s">
        <v>1</v>
      </c>
      <c r="E232" s="15">
        <v>484</v>
      </c>
      <c r="F232" s="15">
        <v>833</v>
      </c>
      <c r="G232" s="66">
        <v>1317</v>
      </c>
      <c r="H232" s="17">
        <v>0</v>
      </c>
      <c r="I232" s="13">
        <v>0</v>
      </c>
      <c r="J232" s="13">
        <v>0</v>
      </c>
      <c r="K232" s="49">
        <v>8</v>
      </c>
    </row>
    <row r="233" spans="1:11" ht="12.75">
      <c r="A233" s="13">
        <v>14</v>
      </c>
      <c r="B233" s="13">
        <v>20</v>
      </c>
      <c r="C233" s="14" t="s">
        <v>0</v>
      </c>
      <c r="D233" s="14" t="s">
        <v>1</v>
      </c>
      <c r="E233" s="15">
        <v>420</v>
      </c>
      <c r="F233" s="15">
        <v>879</v>
      </c>
      <c r="G233" s="66">
        <v>1299</v>
      </c>
      <c r="H233" s="17">
        <v>0</v>
      </c>
      <c r="I233" s="13">
        <v>0</v>
      </c>
      <c r="J233" s="13">
        <v>8</v>
      </c>
      <c r="K233" s="49">
        <v>8</v>
      </c>
    </row>
    <row r="234" spans="1:11" ht="12.75">
      <c r="A234" s="13">
        <v>15</v>
      </c>
      <c r="B234" s="13">
        <v>20</v>
      </c>
      <c r="C234" s="14" t="s">
        <v>36</v>
      </c>
      <c r="D234" s="14" t="s">
        <v>1</v>
      </c>
      <c r="E234" s="15">
        <v>546</v>
      </c>
      <c r="F234" s="15">
        <v>703</v>
      </c>
      <c r="G234" s="66">
        <v>1249</v>
      </c>
      <c r="H234" s="17">
        <v>0</v>
      </c>
      <c r="I234" s="13">
        <v>0</v>
      </c>
      <c r="J234" s="13">
        <v>8</v>
      </c>
      <c r="K234" s="49">
        <v>8</v>
      </c>
    </row>
    <row r="235" spans="1:11" ht="12.75">
      <c r="A235" s="13">
        <v>16</v>
      </c>
      <c r="B235" s="13">
        <v>20</v>
      </c>
      <c r="C235" s="14" t="s">
        <v>53</v>
      </c>
      <c r="D235" s="14" t="s">
        <v>35</v>
      </c>
      <c r="E235" s="15">
        <v>316</v>
      </c>
      <c r="F235" s="15">
        <v>873</v>
      </c>
      <c r="G235" s="66">
        <v>1189</v>
      </c>
      <c r="H235" s="17">
        <v>0</v>
      </c>
      <c r="I235" s="13">
        <v>0</v>
      </c>
      <c r="J235" s="13">
        <v>14</v>
      </c>
      <c r="K235" s="49">
        <v>8</v>
      </c>
    </row>
    <row r="236" spans="1:11" ht="12.75">
      <c r="A236" s="13">
        <v>17</v>
      </c>
      <c r="B236" s="13">
        <v>20</v>
      </c>
      <c r="C236" s="14" t="s">
        <v>39</v>
      </c>
      <c r="D236" s="14" t="s">
        <v>1</v>
      </c>
      <c r="E236" s="15">
        <v>872</v>
      </c>
      <c r="F236" s="15">
        <v>312</v>
      </c>
      <c r="G236" s="66">
        <v>1184</v>
      </c>
      <c r="H236" s="17">
        <v>0</v>
      </c>
      <c r="I236" s="13">
        <v>0</v>
      </c>
      <c r="J236" s="13">
        <v>4</v>
      </c>
      <c r="K236" s="49">
        <v>8</v>
      </c>
    </row>
    <row r="237" spans="1:11" ht="12.75">
      <c r="A237" s="13">
        <v>18</v>
      </c>
      <c r="B237" s="13">
        <v>20</v>
      </c>
      <c r="C237" s="14" t="s">
        <v>52</v>
      </c>
      <c r="D237" s="14" t="s">
        <v>35</v>
      </c>
      <c r="E237" s="15">
        <v>655</v>
      </c>
      <c r="F237" s="15">
        <v>491</v>
      </c>
      <c r="G237" s="66">
        <v>1146</v>
      </c>
      <c r="H237" s="17">
        <v>0</v>
      </c>
      <c r="I237" s="13">
        <v>0</v>
      </c>
      <c r="J237" s="13">
        <v>8</v>
      </c>
      <c r="K237" s="49">
        <v>8</v>
      </c>
    </row>
    <row r="238" spans="1:11" ht="12.75">
      <c r="A238" s="13">
        <v>19</v>
      </c>
      <c r="B238" s="13">
        <v>20</v>
      </c>
      <c r="C238" s="14" t="s">
        <v>50</v>
      </c>
      <c r="D238" s="14" t="s">
        <v>42</v>
      </c>
      <c r="E238" s="15">
        <v>588</v>
      </c>
      <c r="F238" s="15">
        <v>421</v>
      </c>
      <c r="G238" s="66">
        <v>1009</v>
      </c>
      <c r="H238" s="17">
        <v>0</v>
      </c>
      <c r="I238" s="13">
        <v>0</v>
      </c>
      <c r="J238" s="13">
        <v>12</v>
      </c>
      <c r="K238" s="49">
        <v>8</v>
      </c>
    </row>
    <row r="239" spans="1:11" ht="12.75">
      <c r="A239" s="13">
        <v>20</v>
      </c>
      <c r="B239" s="13">
        <v>20</v>
      </c>
      <c r="C239" s="14" t="s">
        <v>51</v>
      </c>
      <c r="D239" s="14" t="s">
        <v>1</v>
      </c>
      <c r="E239" s="15">
        <v>518</v>
      </c>
      <c r="F239" s="15">
        <v>438</v>
      </c>
      <c r="G239" s="66">
        <v>956</v>
      </c>
      <c r="H239" s="17">
        <v>0</v>
      </c>
      <c r="I239" s="13">
        <v>0</v>
      </c>
      <c r="J239" s="13">
        <v>10</v>
      </c>
      <c r="K239" s="49">
        <v>8</v>
      </c>
    </row>
    <row r="240" spans="1:11" ht="12.75">
      <c r="A240" s="13">
        <v>21</v>
      </c>
      <c r="B240" s="13">
        <v>20</v>
      </c>
      <c r="C240" s="14" t="s">
        <v>59</v>
      </c>
      <c r="D240" s="14" t="s">
        <v>1</v>
      </c>
      <c r="E240" s="15">
        <v>502</v>
      </c>
      <c r="F240" s="15">
        <v>448</v>
      </c>
      <c r="G240" s="66">
        <v>950</v>
      </c>
      <c r="H240" s="17">
        <v>0</v>
      </c>
      <c r="I240" s="13">
        <v>0</v>
      </c>
      <c r="J240" s="13">
        <v>10</v>
      </c>
      <c r="K240" s="49">
        <v>8</v>
      </c>
    </row>
    <row r="241" spans="1:11" ht="12.75">
      <c r="A241" s="13">
        <v>22</v>
      </c>
      <c r="B241" s="13">
        <v>20</v>
      </c>
      <c r="C241" s="14" t="s">
        <v>56</v>
      </c>
      <c r="D241" s="14" t="s">
        <v>42</v>
      </c>
      <c r="E241" s="15">
        <v>555</v>
      </c>
      <c r="F241" s="15">
        <v>298</v>
      </c>
      <c r="G241" s="66">
        <v>853</v>
      </c>
      <c r="H241" s="17">
        <v>0</v>
      </c>
      <c r="I241" s="13">
        <v>0</v>
      </c>
      <c r="J241" s="13">
        <v>6</v>
      </c>
      <c r="K241" s="49">
        <v>8</v>
      </c>
    </row>
    <row r="242" spans="1:11" ht="12.75">
      <c r="A242" s="13">
        <v>23</v>
      </c>
      <c r="B242" s="13">
        <v>20</v>
      </c>
      <c r="C242" s="14" t="s">
        <v>49</v>
      </c>
      <c r="D242" s="14" t="s">
        <v>35</v>
      </c>
      <c r="E242" s="15">
        <v>186</v>
      </c>
      <c r="F242" s="15">
        <v>198</v>
      </c>
      <c r="G242" s="66">
        <v>384</v>
      </c>
      <c r="H242" s="17">
        <v>0</v>
      </c>
      <c r="I242" s="13">
        <v>0</v>
      </c>
      <c r="J242" s="13">
        <v>12</v>
      </c>
      <c r="K242" s="49">
        <v>8</v>
      </c>
    </row>
    <row r="243" spans="1:11" ht="12.75">
      <c r="A243" s="13">
        <v>24</v>
      </c>
      <c r="B243" s="13">
        <v>20</v>
      </c>
      <c r="C243" s="14" t="s">
        <v>55</v>
      </c>
      <c r="D243" s="14" t="s">
        <v>1</v>
      </c>
      <c r="E243" s="15">
        <v>105</v>
      </c>
      <c r="F243" s="15">
        <v>247</v>
      </c>
      <c r="G243" s="66">
        <v>352</v>
      </c>
      <c r="H243" s="17">
        <v>0</v>
      </c>
      <c r="I243" s="13">
        <v>0</v>
      </c>
      <c r="J243" s="13">
        <v>6</v>
      </c>
      <c r="K243" s="49">
        <v>8</v>
      </c>
    </row>
    <row r="244" spans="2:10" ht="16.5">
      <c r="B244" s="75">
        <f>SUM(B220:B243)</f>
        <v>480</v>
      </c>
      <c r="C244" s="76" t="s">
        <v>65</v>
      </c>
      <c r="D244" s="77">
        <v>24</v>
      </c>
      <c r="E244" s="78">
        <v>153</v>
      </c>
      <c r="F244" s="78">
        <f>D244+E244</f>
        <v>177</v>
      </c>
      <c r="G244" s="80"/>
      <c r="H244" s="75">
        <f>SUM(H220:H243)</f>
        <v>408</v>
      </c>
      <c r="I244" s="75">
        <f>SUM(I220:I243)</f>
        <v>48</v>
      </c>
      <c r="J244" s="75">
        <f>SUM(J220:J243)</f>
        <v>152</v>
      </c>
    </row>
    <row r="245" spans="5:10" ht="15.75">
      <c r="E245" s="317" t="s">
        <v>105</v>
      </c>
      <c r="F245" s="317"/>
      <c r="G245" s="317"/>
      <c r="H245" s="317"/>
      <c r="I245" s="318">
        <v>928</v>
      </c>
      <c r="J245" s="318"/>
    </row>
    <row r="246" spans="5:10" ht="15.75">
      <c r="E246" s="319" t="s">
        <v>106</v>
      </c>
      <c r="F246" s="319"/>
      <c r="G246" s="319"/>
      <c r="H246" s="319"/>
      <c r="I246" s="320">
        <v>40</v>
      </c>
      <c r="J246" s="320"/>
    </row>
    <row r="247" spans="5:10" ht="15.75">
      <c r="E247" s="319" t="s">
        <v>107</v>
      </c>
      <c r="F247" s="319"/>
      <c r="G247" s="319"/>
      <c r="H247" s="319"/>
      <c r="I247" s="320">
        <v>0</v>
      </c>
      <c r="J247" s="320"/>
    </row>
    <row r="248" spans="5:10" ht="15.75">
      <c r="E248" s="317" t="s">
        <v>108</v>
      </c>
      <c r="F248" s="317"/>
      <c r="G248" s="317"/>
      <c r="H248" s="317"/>
      <c r="I248" s="317">
        <f>SUM(J244+I245+I246-I247)</f>
        <v>1120</v>
      </c>
      <c r="J248" s="317"/>
    </row>
    <row r="250" spans="1:10" ht="18">
      <c r="A250" s="316" t="s">
        <v>102</v>
      </c>
      <c r="B250" s="316"/>
      <c r="C250" s="316"/>
      <c r="D250" s="316"/>
      <c r="E250" s="316"/>
      <c r="F250" s="316"/>
      <c r="G250" s="316"/>
      <c r="H250" s="316"/>
      <c r="I250" s="316"/>
      <c r="J250" s="316"/>
    </row>
    <row r="251" spans="1:10" ht="18">
      <c r="A251" s="316" t="s">
        <v>118</v>
      </c>
      <c r="B251" s="316"/>
      <c r="C251" s="316"/>
      <c r="D251" s="316"/>
      <c r="E251" s="316"/>
      <c r="F251" s="316"/>
      <c r="G251" s="316"/>
      <c r="H251" s="316"/>
      <c r="I251" s="316"/>
      <c r="J251" s="316"/>
    </row>
    <row r="252" spans="1:10" ht="12.75">
      <c r="A252" s="72" t="s">
        <v>63</v>
      </c>
      <c r="B252" s="72" t="s">
        <v>3</v>
      </c>
      <c r="C252" s="73" t="s">
        <v>64</v>
      </c>
      <c r="D252" s="73" t="s">
        <v>65</v>
      </c>
      <c r="E252" s="72" t="s">
        <v>104</v>
      </c>
      <c r="F252" s="72" t="s">
        <v>7</v>
      </c>
      <c r="G252" s="72" t="s">
        <v>8</v>
      </c>
      <c r="H252" s="72" t="s">
        <v>9</v>
      </c>
      <c r="I252" s="72" t="s">
        <v>10</v>
      </c>
      <c r="J252" s="72" t="s">
        <v>11</v>
      </c>
    </row>
    <row r="253" spans="1:11" ht="12.75">
      <c r="A253" s="13">
        <v>1</v>
      </c>
      <c r="B253" s="13">
        <v>20</v>
      </c>
      <c r="C253" s="14" t="s">
        <v>0</v>
      </c>
      <c r="D253" s="14" t="s">
        <v>1</v>
      </c>
      <c r="E253" s="15">
        <v>1125</v>
      </c>
      <c r="F253" s="15">
        <v>1328</v>
      </c>
      <c r="G253" s="66">
        <v>2453</v>
      </c>
      <c r="H253" s="17">
        <v>85</v>
      </c>
      <c r="I253" s="13">
        <v>15</v>
      </c>
      <c r="J253" s="13">
        <v>2</v>
      </c>
      <c r="K253" s="49">
        <v>9</v>
      </c>
    </row>
    <row r="254" spans="1:11" ht="12.75">
      <c r="A254" s="13">
        <v>2</v>
      </c>
      <c r="B254" s="13">
        <v>20</v>
      </c>
      <c r="C254" s="14" t="s">
        <v>74</v>
      </c>
      <c r="D254" s="14" t="s">
        <v>75</v>
      </c>
      <c r="E254" s="15">
        <v>1300</v>
      </c>
      <c r="F254" s="15">
        <v>836</v>
      </c>
      <c r="G254" s="66">
        <v>2136</v>
      </c>
      <c r="H254" s="17">
        <v>75</v>
      </c>
      <c r="I254" s="13">
        <v>10</v>
      </c>
      <c r="J254" s="13">
        <v>2</v>
      </c>
      <c r="K254" s="49">
        <v>9</v>
      </c>
    </row>
    <row r="255" spans="1:11" ht="12.75">
      <c r="A255" s="13">
        <v>3</v>
      </c>
      <c r="B255" s="13">
        <v>20</v>
      </c>
      <c r="C255" s="14" t="s">
        <v>39</v>
      </c>
      <c r="D255" s="14" t="s">
        <v>1</v>
      </c>
      <c r="E255" s="15">
        <v>1352</v>
      </c>
      <c r="F255" s="15">
        <v>746</v>
      </c>
      <c r="G255" s="66">
        <v>2098</v>
      </c>
      <c r="H255" s="17">
        <v>65</v>
      </c>
      <c r="I255" s="13">
        <v>15</v>
      </c>
      <c r="J255" s="13">
        <v>0</v>
      </c>
      <c r="K255" s="49">
        <v>9</v>
      </c>
    </row>
    <row r="256" spans="1:11" ht="12.75">
      <c r="A256" s="13">
        <v>4</v>
      </c>
      <c r="B256" s="13">
        <v>20</v>
      </c>
      <c r="C256" s="14" t="s">
        <v>48</v>
      </c>
      <c r="D256" s="14" t="s">
        <v>42</v>
      </c>
      <c r="E256" s="15">
        <v>1227</v>
      </c>
      <c r="F256" s="15">
        <v>798</v>
      </c>
      <c r="G256" s="66">
        <v>2025</v>
      </c>
      <c r="H256" s="17">
        <v>60</v>
      </c>
      <c r="I256" s="13">
        <v>0</v>
      </c>
      <c r="J256" s="13">
        <v>2</v>
      </c>
      <c r="K256" s="49">
        <v>9</v>
      </c>
    </row>
    <row r="257" spans="1:11" ht="12.75">
      <c r="A257" s="13">
        <v>5</v>
      </c>
      <c r="B257" s="13">
        <v>20</v>
      </c>
      <c r="C257" s="14" t="s">
        <v>38</v>
      </c>
      <c r="D257" s="14" t="s">
        <v>1</v>
      </c>
      <c r="E257" s="15">
        <v>1229</v>
      </c>
      <c r="F257" s="15">
        <v>711</v>
      </c>
      <c r="G257" s="66">
        <v>1940</v>
      </c>
      <c r="H257" s="17">
        <v>55</v>
      </c>
      <c r="I257" s="13">
        <v>0</v>
      </c>
      <c r="J257" s="13">
        <v>2</v>
      </c>
      <c r="K257" s="49">
        <v>9</v>
      </c>
    </row>
    <row r="258" spans="1:11" ht="12.75">
      <c r="A258" s="13">
        <v>6</v>
      </c>
      <c r="B258" s="13">
        <v>20</v>
      </c>
      <c r="C258" s="14" t="s">
        <v>49</v>
      </c>
      <c r="D258" s="14" t="s">
        <v>35</v>
      </c>
      <c r="E258" s="15">
        <v>852</v>
      </c>
      <c r="F258" s="15">
        <v>1073</v>
      </c>
      <c r="G258" s="66">
        <v>1925</v>
      </c>
      <c r="H258" s="17">
        <v>50</v>
      </c>
      <c r="I258" s="13">
        <v>0</v>
      </c>
      <c r="J258" s="13">
        <v>6</v>
      </c>
      <c r="K258" s="49">
        <v>9</v>
      </c>
    </row>
    <row r="259" spans="1:11" ht="12.75">
      <c r="A259" s="13">
        <v>7</v>
      </c>
      <c r="B259" s="13">
        <v>20</v>
      </c>
      <c r="C259" s="14" t="s">
        <v>51</v>
      </c>
      <c r="D259" s="14" t="s">
        <v>1</v>
      </c>
      <c r="E259" s="15">
        <v>390</v>
      </c>
      <c r="F259" s="15">
        <v>1294</v>
      </c>
      <c r="G259" s="66">
        <v>1684</v>
      </c>
      <c r="H259" s="17">
        <v>35</v>
      </c>
      <c r="I259" s="13">
        <v>10</v>
      </c>
      <c r="J259" s="13">
        <v>6</v>
      </c>
      <c r="K259" s="49">
        <v>9</v>
      </c>
    </row>
    <row r="260" spans="1:11" ht="12.75">
      <c r="A260" s="13">
        <v>8</v>
      </c>
      <c r="B260" s="13">
        <v>20</v>
      </c>
      <c r="C260" s="14" t="s">
        <v>30</v>
      </c>
      <c r="D260" s="14" t="s">
        <v>31</v>
      </c>
      <c r="E260" s="15">
        <v>935</v>
      </c>
      <c r="F260" s="15">
        <v>692</v>
      </c>
      <c r="G260" s="66">
        <v>1627</v>
      </c>
      <c r="H260" s="17">
        <v>0</v>
      </c>
      <c r="I260" s="13">
        <v>0</v>
      </c>
      <c r="J260" s="13">
        <v>2</v>
      </c>
      <c r="K260" s="49">
        <v>9</v>
      </c>
    </row>
    <row r="261" spans="1:11" ht="12.75">
      <c r="A261" s="13">
        <v>9</v>
      </c>
      <c r="B261" s="13">
        <v>20</v>
      </c>
      <c r="C261" s="14" t="s">
        <v>57</v>
      </c>
      <c r="D261" s="14" t="s">
        <v>1</v>
      </c>
      <c r="E261" s="15">
        <v>946</v>
      </c>
      <c r="F261" s="15">
        <v>604</v>
      </c>
      <c r="G261" s="66">
        <v>1550</v>
      </c>
      <c r="H261" s="17">
        <v>0</v>
      </c>
      <c r="I261" s="13">
        <v>0</v>
      </c>
      <c r="J261" s="13">
        <v>4</v>
      </c>
      <c r="K261" s="49">
        <v>9</v>
      </c>
    </row>
    <row r="262" spans="1:11" ht="12.75">
      <c r="A262" s="13">
        <v>10</v>
      </c>
      <c r="B262" s="13">
        <v>20</v>
      </c>
      <c r="C262" s="14" t="s">
        <v>41</v>
      </c>
      <c r="D262" s="14" t="s">
        <v>42</v>
      </c>
      <c r="E262" s="15">
        <v>566</v>
      </c>
      <c r="F262" s="15">
        <v>891</v>
      </c>
      <c r="G262" s="66">
        <v>1457</v>
      </c>
      <c r="H262" s="17">
        <v>0</v>
      </c>
      <c r="I262" s="13">
        <v>0</v>
      </c>
      <c r="J262" s="13">
        <v>2</v>
      </c>
      <c r="K262" s="49">
        <v>9</v>
      </c>
    </row>
    <row r="263" spans="1:11" ht="12.75">
      <c r="A263" s="13">
        <v>11</v>
      </c>
      <c r="B263" s="13">
        <v>20</v>
      </c>
      <c r="C263" s="14" t="s">
        <v>34</v>
      </c>
      <c r="D263" s="14" t="s">
        <v>35</v>
      </c>
      <c r="E263" s="15">
        <v>494</v>
      </c>
      <c r="F263" s="15">
        <v>915</v>
      </c>
      <c r="G263" s="66">
        <v>1409</v>
      </c>
      <c r="H263" s="17">
        <v>0</v>
      </c>
      <c r="I263" s="13">
        <v>0</v>
      </c>
      <c r="J263" s="13">
        <v>8</v>
      </c>
      <c r="K263" s="49">
        <v>9</v>
      </c>
    </row>
    <row r="264" spans="1:11" ht="12.75">
      <c r="A264" s="13">
        <v>12</v>
      </c>
      <c r="B264" s="13">
        <v>20</v>
      </c>
      <c r="C264" s="14" t="s">
        <v>43</v>
      </c>
      <c r="D264" s="14" t="s">
        <v>1</v>
      </c>
      <c r="E264" s="15">
        <v>841</v>
      </c>
      <c r="F264" s="15">
        <v>526</v>
      </c>
      <c r="G264" s="66">
        <v>1367</v>
      </c>
      <c r="H264" s="17">
        <v>0</v>
      </c>
      <c r="I264" s="13">
        <v>0</v>
      </c>
      <c r="J264" s="13">
        <v>6</v>
      </c>
      <c r="K264" s="49">
        <v>9</v>
      </c>
    </row>
    <row r="265" spans="1:11" ht="12.75">
      <c r="A265" s="13">
        <v>13</v>
      </c>
      <c r="B265" s="13">
        <v>20</v>
      </c>
      <c r="C265" s="14" t="s">
        <v>40</v>
      </c>
      <c r="D265" s="14" t="s">
        <v>1</v>
      </c>
      <c r="E265" s="15">
        <v>734</v>
      </c>
      <c r="F265" s="15">
        <v>614</v>
      </c>
      <c r="G265" s="66">
        <v>1348</v>
      </c>
      <c r="H265" s="17">
        <v>0</v>
      </c>
      <c r="I265" s="13">
        <v>0</v>
      </c>
      <c r="J265" s="13">
        <v>6</v>
      </c>
      <c r="K265" s="49">
        <v>9</v>
      </c>
    </row>
    <row r="266" spans="1:11" ht="12.75">
      <c r="A266" s="13">
        <v>14</v>
      </c>
      <c r="B266" s="13">
        <v>20</v>
      </c>
      <c r="C266" s="14" t="s">
        <v>55</v>
      </c>
      <c r="D266" s="14" t="s">
        <v>1</v>
      </c>
      <c r="E266" s="15">
        <v>545</v>
      </c>
      <c r="F266" s="15">
        <v>802</v>
      </c>
      <c r="G266" s="66">
        <v>1347</v>
      </c>
      <c r="H266" s="17">
        <v>0</v>
      </c>
      <c r="I266" s="13">
        <v>0</v>
      </c>
      <c r="J266" s="13">
        <v>2</v>
      </c>
      <c r="K266" s="49">
        <v>9</v>
      </c>
    </row>
    <row r="267" spans="1:11" ht="12.75">
      <c r="A267" s="13">
        <v>15</v>
      </c>
      <c r="B267" s="13">
        <v>20</v>
      </c>
      <c r="C267" s="14" t="s">
        <v>37</v>
      </c>
      <c r="D267" s="14" t="s">
        <v>31</v>
      </c>
      <c r="E267" s="15">
        <v>768</v>
      </c>
      <c r="F267" s="15">
        <v>578</v>
      </c>
      <c r="G267" s="66">
        <v>1346</v>
      </c>
      <c r="H267" s="17">
        <v>0</v>
      </c>
      <c r="I267" s="13">
        <v>0</v>
      </c>
      <c r="J267" s="13">
        <v>6</v>
      </c>
      <c r="K267" s="49">
        <v>9</v>
      </c>
    </row>
    <row r="268" spans="1:11" ht="12.75">
      <c r="A268" s="13">
        <v>16</v>
      </c>
      <c r="B268" s="13">
        <v>20</v>
      </c>
      <c r="C268" s="14" t="s">
        <v>59</v>
      </c>
      <c r="D268" s="14" t="s">
        <v>1</v>
      </c>
      <c r="E268" s="15">
        <v>169</v>
      </c>
      <c r="F268" s="15">
        <v>1175</v>
      </c>
      <c r="G268" s="66">
        <v>1344</v>
      </c>
      <c r="H268" s="17">
        <v>0</v>
      </c>
      <c r="I268" s="13">
        <v>0</v>
      </c>
      <c r="J268" s="13">
        <v>18</v>
      </c>
      <c r="K268" s="49">
        <v>9</v>
      </c>
    </row>
    <row r="269" spans="1:11" ht="12.75">
      <c r="A269" s="13">
        <v>17</v>
      </c>
      <c r="B269" s="13">
        <v>20</v>
      </c>
      <c r="C269" s="14" t="s">
        <v>53</v>
      </c>
      <c r="D269" s="14" t="s">
        <v>35</v>
      </c>
      <c r="E269" s="15">
        <v>706</v>
      </c>
      <c r="F269" s="15">
        <v>619</v>
      </c>
      <c r="G269" s="66">
        <v>1325</v>
      </c>
      <c r="H269" s="17">
        <v>0</v>
      </c>
      <c r="I269" s="13">
        <v>0</v>
      </c>
      <c r="J269" s="13">
        <v>12</v>
      </c>
      <c r="K269" s="49">
        <v>9</v>
      </c>
    </row>
    <row r="270" spans="1:11" ht="12.75">
      <c r="A270" s="13">
        <v>18</v>
      </c>
      <c r="B270" s="13">
        <v>20</v>
      </c>
      <c r="C270" s="14" t="s">
        <v>36</v>
      </c>
      <c r="D270" s="14" t="s">
        <v>1</v>
      </c>
      <c r="E270" s="15">
        <v>1101</v>
      </c>
      <c r="F270" s="15">
        <v>222</v>
      </c>
      <c r="G270" s="66">
        <v>1323</v>
      </c>
      <c r="H270" s="17">
        <v>0</v>
      </c>
      <c r="I270" s="13">
        <v>0</v>
      </c>
      <c r="J270" s="13">
        <v>12</v>
      </c>
      <c r="K270" s="49">
        <v>9</v>
      </c>
    </row>
    <row r="271" spans="1:11" ht="12.75">
      <c r="A271" s="13">
        <v>19</v>
      </c>
      <c r="B271" s="13">
        <v>20</v>
      </c>
      <c r="C271" s="14" t="s">
        <v>47</v>
      </c>
      <c r="D271" s="14" t="s">
        <v>1</v>
      </c>
      <c r="E271" s="15">
        <v>690</v>
      </c>
      <c r="F271" s="15">
        <v>401</v>
      </c>
      <c r="G271" s="66">
        <v>1091</v>
      </c>
      <c r="H271" s="17">
        <v>0</v>
      </c>
      <c r="I271" s="13">
        <v>0</v>
      </c>
      <c r="J271" s="13">
        <v>0</v>
      </c>
      <c r="K271" s="49">
        <v>9</v>
      </c>
    </row>
    <row r="272" spans="1:11" ht="12.75">
      <c r="A272" s="13">
        <v>20</v>
      </c>
      <c r="B272" s="13">
        <v>20</v>
      </c>
      <c r="C272" s="14" t="s">
        <v>44</v>
      </c>
      <c r="D272" s="14" t="s">
        <v>1</v>
      </c>
      <c r="E272" s="15">
        <v>789</v>
      </c>
      <c r="F272" s="15">
        <v>224</v>
      </c>
      <c r="G272" s="66">
        <v>1013</v>
      </c>
      <c r="H272" s="17">
        <v>0</v>
      </c>
      <c r="I272" s="13">
        <v>0</v>
      </c>
      <c r="J272" s="13">
        <v>4</v>
      </c>
      <c r="K272" s="49">
        <v>9</v>
      </c>
    </row>
    <row r="273" spans="1:11" ht="12.75">
      <c r="A273" s="13">
        <v>21</v>
      </c>
      <c r="B273" s="13">
        <v>20</v>
      </c>
      <c r="C273" s="14" t="s">
        <v>62</v>
      </c>
      <c r="D273" s="14" t="s">
        <v>61</v>
      </c>
      <c r="E273" s="15">
        <v>279</v>
      </c>
      <c r="F273" s="15">
        <v>654</v>
      </c>
      <c r="G273" s="66">
        <v>933</v>
      </c>
      <c r="H273" s="17">
        <v>0</v>
      </c>
      <c r="I273" s="13">
        <v>0</v>
      </c>
      <c r="J273" s="13">
        <v>4</v>
      </c>
      <c r="K273" s="49">
        <v>9</v>
      </c>
    </row>
    <row r="274" spans="1:11" ht="12.75">
      <c r="A274" s="13">
        <v>22</v>
      </c>
      <c r="B274" s="13">
        <v>20</v>
      </c>
      <c r="C274" s="14" t="s">
        <v>56</v>
      </c>
      <c r="D274" s="14" t="s">
        <v>42</v>
      </c>
      <c r="E274" s="15">
        <v>513</v>
      </c>
      <c r="F274" s="15">
        <v>380</v>
      </c>
      <c r="G274" s="66">
        <v>893</v>
      </c>
      <c r="H274" s="17">
        <v>0</v>
      </c>
      <c r="I274" s="13">
        <v>0</v>
      </c>
      <c r="J274" s="13">
        <v>2</v>
      </c>
      <c r="K274" s="49">
        <v>9</v>
      </c>
    </row>
    <row r="275" spans="1:11" ht="12.75">
      <c r="A275" s="13">
        <v>23</v>
      </c>
      <c r="B275" s="13">
        <v>20</v>
      </c>
      <c r="C275" s="14" t="s">
        <v>50</v>
      </c>
      <c r="D275" s="14" t="s">
        <v>42</v>
      </c>
      <c r="E275" s="15">
        <v>338</v>
      </c>
      <c r="F275" s="15">
        <v>502</v>
      </c>
      <c r="G275" s="66">
        <v>840</v>
      </c>
      <c r="H275" s="17">
        <v>0</v>
      </c>
      <c r="I275" s="13">
        <v>0</v>
      </c>
      <c r="J275" s="13">
        <v>4</v>
      </c>
      <c r="K275" s="49">
        <v>9</v>
      </c>
    </row>
    <row r="276" spans="1:11" ht="12.75">
      <c r="A276" s="13">
        <v>24</v>
      </c>
      <c r="B276" s="13">
        <v>20</v>
      </c>
      <c r="C276" s="14" t="s">
        <v>52</v>
      </c>
      <c r="D276" s="14" t="s">
        <v>35</v>
      </c>
      <c r="E276" s="15">
        <v>142</v>
      </c>
      <c r="F276" s="15">
        <v>601</v>
      </c>
      <c r="G276" s="66">
        <v>743</v>
      </c>
      <c r="H276" s="17">
        <v>0</v>
      </c>
      <c r="I276" s="18">
        <v>0</v>
      </c>
      <c r="J276" s="18">
        <v>6</v>
      </c>
      <c r="K276" s="49">
        <v>9</v>
      </c>
    </row>
    <row r="277" spans="1:11" ht="12.75">
      <c r="A277" s="13">
        <v>25</v>
      </c>
      <c r="B277" s="13">
        <v>20</v>
      </c>
      <c r="C277" s="14" t="s">
        <v>58</v>
      </c>
      <c r="D277" s="14" t="s">
        <v>87</v>
      </c>
      <c r="E277" s="15">
        <v>304</v>
      </c>
      <c r="F277" s="15">
        <v>209</v>
      </c>
      <c r="G277" s="66">
        <v>513</v>
      </c>
      <c r="H277" s="17">
        <v>0</v>
      </c>
      <c r="I277" s="13">
        <v>0</v>
      </c>
      <c r="J277" s="13">
        <v>12</v>
      </c>
      <c r="K277" s="49">
        <v>9</v>
      </c>
    </row>
    <row r="278" spans="2:10" ht="16.5">
      <c r="B278" s="75">
        <f>SUM(B256:B277)</f>
        <v>440</v>
      </c>
      <c r="C278" s="76" t="s">
        <v>65</v>
      </c>
      <c r="D278" s="77">
        <v>25</v>
      </c>
      <c r="E278" s="78">
        <v>177</v>
      </c>
      <c r="F278" s="78">
        <f>D278+E278</f>
        <v>202</v>
      </c>
      <c r="G278" s="80"/>
      <c r="H278" s="75">
        <f>SUM(H256:H277)</f>
        <v>200</v>
      </c>
      <c r="I278" s="75">
        <f>SUM(I256:I277)</f>
        <v>10</v>
      </c>
      <c r="J278" s="75">
        <f>SUM(J253:J277)</f>
        <v>130</v>
      </c>
    </row>
    <row r="279" spans="5:10" ht="15.75">
      <c r="E279" s="317" t="s">
        <v>105</v>
      </c>
      <c r="F279" s="317"/>
      <c r="G279" s="317"/>
      <c r="H279" s="317"/>
      <c r="I279" s="318">
        <v>1080</v>
      </c>
      <c r="J279" s="318"/>
    </row>
    <row r="280" spans="5:10" ht="15.75">
      <c r="E280" s="319" t="s">
        <v>106</v>
      </c>
      <c r="F280" s="319"/>
      <c r="G280" s="319"/>
      <c r="H280" s="319"/>
      <c r="I280" s="320">
        <v>40</v>
      </c>
      <c r="J280" s="320"/>
    </row>
    <row r="281" spans="5:10" ht="15.75">
      <c r="E281" s="319" t="s">
        <v>107</v>
      </c>
      <c r="F281" s="319"/>
      <c r="G281" s="319"/>
      <c r="H281" s="319"/>
      <c r="I281" s="320">
        <v>0</v>
      </c>
      <c r="J281" s="320"/>
    </row>
    <row r="282" spans="5:10" ht="15.75">
      <c r="E282" s="317" t="s">
        <v>108</v>
      </c>
      <c r="F282" s="317"/>
      <c r="G282" s="317"/>
      <c r="H282" s="317"/>
      <c r="I282" s="317">
        <f>SUM(J278+I279+I280-I281)</f>
        <v>1250</v>
      </c>
      <c r="J282" s="317"/>
    </row>
    <row r="284" spans="1:10" ht="18">
      <c r="A284" s="316" t="s">
        <v>102</v>
      </c>
      <c r="B284" s="316"/>
      <c r="C284" s="316"/>
      <c r="D284" s="316"/>
      <c r="E284" s="316"/>
      <c r="F284" s="316"/>
      <c r="G284" s="316"/>
      <c r="H284" s="316"/>
      <c r="I284" s="316"/>
      <c r="J284" s="316"/>
    </row>
    <row r="285" spans="1:10" ht="18">
      <c r="A285" s="316" t="s">
        <v>119</v>
      </c>
      <c r="B285" s="316"/>
      <c r="C285" s="316"/>
      <c r="D285" s="316"/>
      <c r="E285" s="316"/>
      <c r="F285" s="316"/>
      <c r="G285" s="316"/>
      <c r="H285" s="316"/>
      <c r="I285" s="316"/>
      <c r="J285" s="316"/>
    </row>
    <row r="286" spans="1:10" ht="12.75">
      <c r="A286" s="72" t="s">
        <v>63</v>
      </c>
      <c r="B286" s="72" t="s">
        <v>3</v>
      </c>
      <c r="C286" s="73" t="s">
        <v>64</v>
      </c>
      <c r="D286" s="73" t="s">
        <v>65</v>
      </c>
      <c r="E286" s="72" t="s">
        <v>104</v>
      </c>
      <c r="F286" s="72" t="s">
        <v>7</v>
      </c>
      <c r="G286" s="72" t="s">
        <v>8</v>
      </c>
      <c r="H286" s="72" t="s">
        <v>9</v>
      </c>
      <c r="I286" s="72" t="s">
        <v>10</v>
      </c>
      <c r="J286" s="72" t="s">
        <v>11</v>
      </c>
    </row>
    <row r="287" spans="1:11" ht="12.75">
      <c r="A287" s="13">
        <v>1</v>
      </c>
      <c r="B287" s="13">
        <v>20</v>
      </c>
      <c r="C287" s="14" t="s">
        <v>44</v>
      </c>
      <c r="D287" s="14" t="s">
        <v>1</v>
      </c>
      <c r="E287" s="15">
        <v>1160</v>
      </c>
      <c r="F287" s="15">
        <v>744</v>
      </c>
      <c r="G287" s="66">
        <v>1904</v>
      </c>
      <c r="H287" s="17">
        <v>90</v>
      </c>
      <c r="I287" s="13">
        <v>11</v>
      </c>
      <c r="J287" s="13">
        <v>2</v>
      </c>
      <c r="K287" s="49">
        <v>10</v>
      </c>
    </row>
    <row r="288" spans="1:11" ht="12.75">
      <c r="A288" s="13">
        <v>2</v>
      </c>
      <c r="B288" s="13">
        <v>20</v>
      </c>
      <c r="C288" s="14" t="s">
        <v>34</v>
      </c>
      <c r="D288" s="14" t="s">
        <v>35</v>
      </c>
      <c r="E288" s="15">
        <v>680</v>
      </c>
      <c r="F288" s="15">
        <v>1114</v>
      </c>
      <c r="G288" s="66">
        <v>1794</v>
      </c>
      <c r="H288" s="17">
        <v>80</v>
      </c>
      <c r="I288" s="13">
        <v>11</v>
      </c>
      <c r="J288" s="13">
        <v>4</v>
      </c>
      <c r="K288" s="49">
        <v>10</v>
      </c>
    </row>
    <row r="289" spans="1:11" ht="12.75">
      <c r="A289" s="13">
        <v>3</v>
      </c>
      <c r="B289" s="13">
        <v>20</v>
      </c>
      <c r="C289" s="14" t="s">
        <v>39</v>
      </c>
      <c r="D289" s="14" t="s">
        <v>1</v>
      </c>
      <c r="E289" s="15">
        <v>964</v>
      </c>
      <c r="F289" s="15">
        <v>797</v>
      </c>
      <c r="G289" s="66">
        <v>1761</v>
      </c>
      <c r="H289" s="17">
        <v>75</v>
      </c>
      <c r="I289" s="13">
        <v>0</v>
      </c>
      <c r="J289" s="13">
        <v>0</v>
      </c>
      <c r="K289" s="49">
        <v>10</v>
      </c>
    </row>
    <row r="290" spans="1:11" ht="12.75">
      <c r="A290" s="13">
        <v>4</v>
      </c>
      <c r="B290" s="13">
        <v>20</v>
      </c>
      <c r="C290" s="14" t="s">
        <v>47</v>
      </c>
      <c r="D290" s="14" t="s">
        <v>1</v>
      </c>
      <c r="E290" s="15">
        <v>813</v>
      </c>
      <c r="F290" s="15">
        <v>865</v>
      </c>
      <c r="G290" s="66">
        <v>1678</v>
      </c>
      <c r="H290" s="17">
        <v>65</v>
      </c>
      <c r="I290" s="13">
        <v>0</v>
      </c>
      <c r="J290" s="13">
        <v>2</v>
      </c>
      <c r="K290" s="49">
        <v>10</v>
      </c>
    </row>
    <row r="291" spans="1:11" ht="12.75">
      <c r="A291" s="13">
        <v>5</v>
      </c>
      <c r="B291" s="13">
        <v>20</v>
      </c>
      <c r="C291" s="14" t="s">
        <v>37</v>
      </c>
      <c r="D291" s="14" t="s">
        <v>31</v>
      </c>
      <c r="E291" s="15">
        <v>467</v>
      </c>
      <c r="F291" s="15">
        <v>1207</v>
      </c>
      <c r="G291" s="66">
        <v>1674</v>
      </c>
      <c r="H291" s="17">
        <v>60</v>
      </c>
      <c r="I291" s="13">
        <v>17</v>
      </c>
      <c r="J291" s="13">
        <v>4</v>
      </c>
      <c r="K291" s="49">
        <v>10</v>
      </c>
    </row>
    <row r="292" spans="1:11" ht="12.75">
      <c r="A292" s="13">
        <v>6</v>
      </c>
      <c r="B292" s="13">
        <v>20</v>
      </c>
      <c r="C292" s="14" t="s">
        <v>49</v>
      </c>
      <c r="D292" s="14" t="s">
        <v>35</v>
      </c>
      <c r="E292" s="15">
        <v>653</v>
      </c>
      <c r="F292" s="15">
        <v>1012</v>
      </c>
      <c r="G292" s="66">
        <v>1665</v>
      </c>
      <c r="H292" s="17">
        <v>55</v>
      </c>
      <c r="I292" s="13">
        <v>0</v>
      </c>
      <c r="J292" s="13">
        <v>2</v>
      </c>
      <c r="K292" s="49">
        <v>10</v>
      </c>
    </row>
    <row r="293" spans="1:11" ht="12.75">
      <c r="A293" s="13">
        <v>7</v>
      </c>
      <c r="B293" s="13">
        <v>20</v>
      </c>
      <c r="C293" s="14" t="s">
        <v>88</v>
      </c>
      <c r="D293" s="14" t="s">
        <v>89</v>
      </c>
      <c r="E293" s="15">
        <v>1235</v>
      </c>
      <c r="F293" s="15">
        <v>401</v>
      </c>
      <c r="G293" s="66">
        <v>1636</v>
      </c>
      <c r="H293" s="17">
        <v>51</v>
      </c>
      <c r="I293" s="13">
        <v>17</v>
      </c>
      <c r="J293" s="13">
        <v>8</v>
      </c>
      <c r="K293" s="49">
        <v>10</v>
      </c>
    </row>
    <row r="294" spans="1:11" ht="12.75">
      <c r="A294" s="13">
        <v>8</v>
      </c>
      <c r="B294" s="13">
        <v>20</v>
      </c>
      <c r="C294" s="14" t="s">
        <v>52</v>
      </c>
      <c r="D294" s="14" t="s">
        <v>35</v>
      </c>
      <c r="E294" s="15">
        <v>716</v>
      </c>
      <c r="F294" s="15">
        <v>906</v>
      </c>
      <c r="G294" s="66">
        <v>1622</v>
      </c>
      <c r="H294" s="17">
        <v>0</v>
      </c>
      <c r="I294" s="13">
        <v>0</v>
      </c>
      <c r="J294" s="13">
        <v>0</v>
      </c>
      <c r="K294" s="49">
        <v>10</v>
      </c>
    </row>
    <row r="295" spans="1:11" ht="12.75">
      <c r="A295" s="13">
        <v>9</v>
      </c>
      <c r="B295" s="13">
        <v>20</v>
      </c>
      <c r="C295" s="14" t="s">
        <v>62</v>
      </c>
      <c r="D295" s="14" t="s">
        <v>61</v>
      </c>
      <c r="E295" s="15">
        <v>856</v>
      </c>
      <c r="F295" s="15">
        <v>716</v>
      </c>
      <c r="G295" s="66">
        <v>1572</v>
      </c>
      <c r="H295" s="17">
        <v>0</v>
      </c>
      <c r="I295" s="13">
        <v>0</v>
      </c>
      <c r="J295" s="13">
        <v>6</v>
      </c>
      <c r="K295" s="49">
        <v>10</v>
      </c>
    </row>
    <row r="296" spans="1:11" ht="12.75">
      <c r="A296" s="13">
        <v>10</v>
      </c>
      <c r="B296" s="13">
        <v>20</v>
      </c>
      <c r="C296" s="14" t="s">
        <v>96</v>
      </c>
      <c r="D296" s="14" t="s">
        <v>89</v>
      </c>
      <c r="E296" s="15">
        <v>1068</v>
      </c>
      <c r="F296" s="15">
        <v>472</v>
      </c>
      <c r="G296" s="66">
        <v>1540</v>
      </c>
      <c r="H296" s="17">
        <v>0</v>
      </c>
      <c r="I296" s="18">
        <v>0</v>
      </c>
      <c r="J296" s="18">
        <v>16</v>
      </c>
      <c r="K296" s="49">
        <v>10</v>
      </c>
    </row>
    <row r="297" spans="1:11" ht="12.75">
      <c r="A297" s="13">
        <v>11</v>
      </c>
      <c r="B297" s="13">
        <v>20</v>
      </c>
      <c r="C297" s="14" t="s">
        <v>55</v>
      </c>
      <c r="D297" s="14" t="s">
        <v>1</v>
      </c>
      <c r="E297" s="15">
        <v>560</v>
      </c>
      <c r="F297" s="15">
        <v>876</v>
      </c>
      <c r="G297" s="66">
        <v>1436</v>
      </c>
      <c r="H297" s="17">
        <v>0</v>
      </c>
      <c r="I297" s="13">
        <v>0</v>
      </c>
      <c r="J297" s="13">
        <v>2</v>
      </c>
      <c r="K297" s="49">
        <v>10</v>
      </c>
    </row>
    <row r="298" spans="1:11" ht="12.75">
      <c r="A298" s="13">
        <v>12</v>
      </c>
      <c r="B298" s="13">
        <v>20</v>
      </c>
      <c r="C298" s="14" t="s">
        <v>41</v>
      </c>
      <c r="D298" s="14" t="s">
        <v>42</v>
      </c>
      <c r="E298" s="15">
        <v>734</v>
      </c>
      <c r="F298" s="15">
        <v>688</v>
      </c>
      <c r="G298" s="66">
        <v>1422</v>
      </c>
      <c r="H298" s="17">
        <v>0</v>
      </c>
      <c r="I298" s="13">
        <v>0</v>
      </c>
      <c r="J298" s="13">
        <v>4</v>
      </c>
      <c r="K298" s="49">
        <v>10</v>
      </c>
    </row>
    <row r="299" spans="1:11" ht="12.75">
      <c r="A299" s="13">
        <v>13</v>
      </c>
      <c r="B299" s="13">
        <v>20</v>
      </c>
      <c r="C299" s="14" t="s">
        <v>48</v>
      </c>
      <c r="D299" s="14" t="s">
        <v>42</v>
      </c>
      <c r="E299" s="15">
        <v>736</v>
      </c>
      <c r="F299" s="15">
        <v>683</v>
      </c>
      <c r="G299" s="66">
        <v>1419</v>
      </c>
      <c r="H299" s="17">
        <v>0</v>
      </c>
      <c r="I299" s="13">
        <v>0</v>
      </c>
      <c r="J299" s="13">
        <v>6</v>
      </c>
      <c r="K299" s="49">
        <v>10</v>
      </c>
    </row>
    <row r="300" spans="1:11" ht="12.75">
      <c r="A300" s="13">
        <v>14</v>
      </c>
      <c r="B300" s="13">
        <v>20</v>
      </c>
      <c r="C300" s="14" t="s">
        <v>80</v>
      </c>
      <c r="D300" s="14" t="s">
        <v>81</v>
      </c>
      <c r="E300" s="15">
        <v>696</v>
      </c>
      <c r="F300" s="15">
        <v>694</v>
      </c>
      <c r="G300" s="66">
        <v>1390</v>
      </c>
      <c r="H300" s="17">
        <v>0</v>
      </c>
      <c r="I300" s="13">
        <v>0</v>
      </c>
      <c r="J300" s="13">
        <v>2</v>
      </c>
      <c r="K300" s="49">
        <v>10</v>
      </c>
    </row>
    <row r="301" spans="1:11" ht="12.75">
      <c r="A301" s="13">
        <v>15</v>
      </c>
      <c r="B301" s="13">
        <v>20</v>
      </c>
      <c r="C301" s="14" t="s">
        <v>78</v>
      </c>
      <c r="D301" s="14" t="s">
        <v>42</v>
      </c>
      <c r="E301" s="15">
        <v>984</v>
      </c>
      <c r="F301" s="15">
        <v>355</v>
      </c>
      <c r="G301" s="66">
        <v>1339</v>
      </c>
      <c r="H301" s="17">
        <v>0</v>
      </c>
      <c r="I301" s="13">
        <v>0</v>
      </c>
      <c r="J301" s="13">
        <v>2</v>
      </c>
      <c r="K301" s="49">
        <v>10</v>
      </c>
    </row>
    <row r="302" spans="1:11" ht="12.75">
      <c r="A302" s="13">
        <v>16</v>
      </c>
      <c r="B302" s="13">
        <v>20</v>
      </c>
      <c r="C302" s="14" t="s">
        <v>50</v>
      </c>
      <c r="D302" s="14" t="s">
        <v>42</v>
      </c>
      <c r="E302" s="15">
        <v>487</v>
      </c>
      <c r="F302" s="15">
        <v>849</v>
      </c>
      <c r="G302" s="66">
        <v>1336</v>
      </c>
      <c r="H302" s="15">
        <v>0</v>
      </c>
      <c r="I302" s="18">
        <v>0</v>
      </c>
      <c r="J302" s="18">
        <v>10</v>
      </c>
      <c r="K302" s="49">
        <v>10</v>
      </c>
    </row>
    <row r="303" spans="1:11" ht="12.75">
      <c r="A303" s="13">
        <v>17</v>
      </c>
      <c r="B303" s="13">
        <v>20</v>
      </c>
      <c r="C303" s="14" t="s">
        <v>40</v>
      </c>
      <c r="D303" s="14" t="s">
        <v>1</v>
      </c>
      <c r="E303" s="15">
        <v>737</v>
      </c>
      <c r="F303" s="15">
        <v>569</v>
      </c>
      <c r="G303" s="66">
        <v>1306</v>
      </c>
      <c r="H303" s="17">
        <v>0</v>
      </c>
      <c r="I303" s="13">
        <v>0</v>
      </c>
      <c r="J303" s="13">
        <v>2</v>
      </c>
      <c r="K303" s="49">
        <v>10</v>
      </c>
    </row>
    <row r="304" spans="1:11" ht="12.75">
      <c r="A304" s="13">
        <v>18</v>
      </c>
      <c r="B304" s="13">
        <v>20</v>
      </c>
      <c r="C304" s="14" t="s">
        <v>38</v>
      </c>
      <c r="D304" s="14" t="s">
        <v>1</v>
      </c>
      <c r="E304" s="15">
        <v>380</v>
      </c>
      <c r="F304" s="15">
        <v>918</v>
      </c>
      <c r="G304" s="66">
        <v>1298</v>
      </c>
      <c r="H304" s="17">
        <v>0</v>
      </c>
      <c r="I304" s="13">
        <v>0</v>
      </c>
      <c r="J304" s="13">
        <v>12</v>
      </c>
      <c r="K304" s="49">
        <v>10</v>
      </c>
    </row>
    <row r="305" spans="1:11" ht="12.75">
      <c r="A305" s="13">
        <v>19</v>
      </c>
      <c r="B305" s="13">
        <v>20</v>
      </c>
      <c r="C305" s="14" t="s">
        <v>0</v>
      </c>
      <c r="D305" s="14" t="s">
        <v>1</v>
      </c>
      <c r="E305" s="15">
        <v>524</v>
      </c>
      <c r="F305" s="15">
        <v>715</v>
      </c>
      <c r="G305" s="66">
        <v>1239</v>
      </c>
      <c r="H305" s="17">
        <v>0</v>
      </c>
      <c r="I305" s="13">
        <v>0</v>
      </c>
      <c r="J305" s="13">
        <v>10</v>
      </c>
      <c r="K305" s="49">
        <v>10</v>
      </c>
    </row>
    <row r="306" spans="1:11" ht="12.75">
      <c r="A306" s="13">
        <v>20</v>
      </c>
      <c r="B306" s="13">
        <v>20</v>
      </c>
      <c r="C306" s="14" t="s">
        <v>74</v>
      </c>
      <c r="D306" s="14" t="s">
        <v>75</v>
      </c>
      <c r="E306" s="15">
        <v>655</v>
      </c>
      <c r="F306" s="15">
        <v>578</v>
      </c>
      <c r="G306" s="66">
        <v>1233</v>
      </c>
      <c r="H306" s="17">
        <v>0</v>
      </c>
      <c r="I306" s="13">
        <v>0</v>
      </c>
      <c r="J306" s="13">
        <v>4</v>
      </c>
      <c r="K306" s="49">
        <v>10</v>
      </c>
    </row>
    <row r="307" spans="1:11" ht="12.75">
      <c r="A307" s="13">
        <v>21</v>
      </c>
      <c r="B307" s="13">
        <v>20</v>
      </c>
      <c r="C307" s="14" t="s">
        <v>30</v>
      </c>
      <c r="D307" s="14" t="s">
        <v>31</v>
      </c>
      <c r="E307" s="15">
        <v>479</v>
      </c>
      <c r="F307" s="15">
        <v>709</v>
      </c>
      <c r="G307" s="66">
        <v>1188</v>
      </c>
      <c r="H307" s="17">
        <v>0</v>
      </c>
      <c r="I307" s="13">
        <v>0</v>
      </c>
      <c r="J307" s="13">
        <v>16</v>
      </c>
      <c r="K307" s="49">
        <v>10</v>
      </c>
    </row>
    <row r="308" spans="1:11" ht="12.75">
      <c r="A308" s="13">
        <v>22</v>
      </c>
      <c r="B308" s="13">
        <v>20</v>
      </c>
      <c r="C308" s="14" t="s">
        <v>100</v>
      </c>
      <c r="D308" s="14" t="s">
        <v>101</v>
      </c>
      <c r="E308" s="15">
        <v>1146</v>
      </c>
      <c r="F308" s="15">
        <v>0</v>
      </c>
      <c r="G308" s="66">
        <v>1146</v>
      </c>
      <c r="H308" s="17">
        <v>0</v>
      </c>
      <c r="I308" s="13">
        <v>0</v>
      </c>
      <c r="J308" s="13">
        <v>14</v>
      </c>
      <c r="K308" s="49">
        <v>10</v>
      </c>
    </row>
    <row r="309" spans="1:11" ht="12.75">
      <c r="A309" s="13">
        <v>23</v>
      </c>
      <c r="B309" s="13">
        <v>20</v>
      </c>
      <c r="C309" s="14" t="s">
        <v>43</v>
      </c>
      <c r="D309" s="14" t="s">
        <v>1</v>
      </c>
      <c r="E309" s="15">
        <v>364</v>
      </c>
      <c r="F309" s="15">
        <v>774</v>
      </c>
      <c r="G309" s="66">
        <v>1138</v>
      </c>
      <c r="H309" s="17">
        <v>0</v>
      </c>
      <c r="I309" s="13">
        <v>0</v>
      </c>
      <c r="J309" s="13">
        <v>6</v>
      </c>
      <c r="K309" s="49">
        <v>10</v>
      </c>
    </row>
    <row r="310" spans="1:11" ht="12.75">
      <c r="A310" s="13">
        <v>24</v>
      </c>
      <c r="B310" s="13">
        <v>20</v>
      </c>
      <c r="C310" s="14" t="s">
        <v>58</v>
      </c>
      <c r="D310" s="14" t="s">
        <v>87</v>
      </c>
      <c r="E310" s="15">
        <v>234</v>
      </c>
      <c r="F310" s="15">
        <v>898</v>
      </c>
      <c r="G310" s="66">
        <v>1132</v>
      </c>
      <c r="H310" s="17">
        <v>0</v>
      </c>
      <c r="I310" s="13">
        <v>0</v>
      </c>
      <c r="J310" s="13">
        <v>8</v>
      </c>
      <c r="K310" s="49">
        <v>10</v>
      </c>
    </row>
    <row r="311" spans="1:11" ht="12.75">
      <c r="A311" s="13">
        <v>25</v>
      </c>
      <c r="B311" s="13">
        <v>20</v>
      </c>
      <c r="C311" s="14" t="s">
        <v>51</v>
      </c>
      <c r="D311" s="14" t="s">
        <v>1</v>
      </c>
      <c r="E311" s="15">
        <v>559</v>
      </c>
      <c r="F311" s="15">
        <v>245</v>
      </c>
      <c r="G311" s="66">
        <v>804</v>
      </c>
      <c r="H311" s="17">
        <v>0</v>
      </c>
      <c r="I311" s="13">
        <v>0</v>
      </c>
      <c r="J311" s="13">
        <v>16</v>
      </c>
      <c r="K311" s="49">
        <v>10</v>
      </c>
    </row>
    <row r="312" spans="1:11" ht="12.75">
      <c r="A312" s="13">
        <v>26</v>
      </c>
      <c r="B312" s="13">
        <v>20</v>
      </c>
      <c r="C312" s="14" t="s">
        <v>56</v>
      </c>
      <c r="D312" s="14" t="s">
        <v>42</v>
      </c>
      <c r="E312" s="15">
        <v>382</v>
      </c>
      <c r="F312" s="15">
        <v>360</v>
      </c>
      <c r="G312" s="66">
        <v>742</v>
      </c>
      <c r="H312" s="17">
        <v>0</v>
      </c>
      <c r="I312" s="13">
        <v>0</v>
      </c>
      <c r="J312" s="13">
        <v>6</v>
      </c>
      <c r="K312" s="49">
        <v>10</v>
      </c>
    </row>
    <row r="313" spans="1:11" ht="12.75">
      <c r="A313" s="13">
        <v>27</v>
      </c>
      <c r="B313" s="13">
        <v>20</v>
      </c>
      <c r="C313" s="14" t="s">
        <v>57</v>
      </c>
      <c r="D313" s="14" t="s">
        <v>1</v>
      </c>
      <c r="E313" s="15">
        <v>549</v>
      </c>
      <c r="F313" s="15">
        <v>108</v>
      </c>
      <c r="G313" s="66">
        <v>657</v>
      </c>
      <c r="H313" s="17">
        <v>0</v>
      </c>
      <c r="I313" s="13">
        <v>0</v>
      </c>
      <c r="J313" s="13">
        <v>10</v>
      </c>
      <c r="K313" s="49">
        <v>10</v>
      </c>
    </row>
    <row r="314" spans="1:11" ht="12.75">
      <c r="A314" s="13">
        <v>28</v>
      </c>
      <c r="B314" s="13">
        <v>20</v>
      </c>
      <c r="C314" s="14" t="s">
        <v>36</v>
      </c>
      <c r="D314" s="14" t="s">
        <v>1</v>
      </c>
      <c r="E314" s="15">
        <v>209</v>
      </c>
      <c r="F314" s="15">
        <v>430</v>
      </c>
      <c r="G314" s="66">
        <v>639</v>
      </c>
      <c r="H314" s="17">
        <v>0</v>
      </c>
      <c r="I314" s="13">
        <v>0</v>
      </c>
      <c r="J314" s="13">
        <v>16</v>
      </c>
      <c r="K314" s="49">
        <v>10</v>
      </c>
    </row>
    <row r="315" spans="2:10" ht="16.5">
      <c r="B315" s="75">
        <f>SUM(B287:B314)</f>
        <v>560</v>
      </c>
      <c r="C315" s="76" t="s">
        <v>65</v>
      </c>
      <c r="D315" s="77">
        <v>28</v>
      </c>
      <c r="E315" s="78">
        <v>202</v>
      </c>
      <c r="F315" s="78">
        <f>D315+E315</f>
        <v>230</v>
      </c>
      <c r="G315" s="80"/>
      <c r="H315" s="75">
        <f>SUM(H290:H314)</f>
        <v>231</v>
      </c>
      <c r="I315" s="75">
        <f>SUM(I290:I314)</f>
        <v>34</v>
      </c>
      <c r="J315" s="75">
        <f>SUM(J287:J314)</f>
        <v>190</v>
      </c>
    </row>
    <row r="316" spans="5:10" ht="15.75">
      <c r="E316" s="317" t="s">
        <v>105</v>
      </c>
      <c r="F316" s="317"/>
      <c r="G316" s="317"/>
      <c r="H316" s="317"/>
      <c r="I316" s="318">
        <v>1210</v>
      </c>
      <c r="J316" s="318"/>
    </row>
    <row r="317" spans="5:10" ht="15.75">
      <c r="E317" s="319" t="s">
        <v>106</v>
      </c>
      <c r="F317" s="319"/>
      <c r="G317" s="319"/>
      <c r="H317" s="319"/>
      <c r="I317" s="320">
        <v>40</v>
      </c>
      <c r="J317" s="320"/>
    </row>
    <row r="318" spans="5:10" ht="15.75">
      <c r="E318" s="319" t="s">
        <v>107</v>
      </c>
      <c r="F318" s="319"/>
      <c r="G318" s="319"/>
      <c r="H318" s="319"/>
      <c r="I318" s="320"/>
      <c r="J318" s="320"/>
    </row>
    <row r="319" spans="5:10" ht="15.75">
      <c r="E319" s="317" t="s">
        <v>108</v>
      </c>
      <c r="F319" s="317"/>
      <c r="G319" s="317"/>
      <c r="H319" s="317"/>
      <c r="I319" s="317">
        <f>SUM(J315+I316+I317-I318)</f>
        <v>1440</v>
      </c>
      <c r="J319" s="317"/>
    </row>
    <row r="321" spans="1:10" ht="18">
      <c r="A321" s="316" t="s">
        <v>102</v>
      </c>
      <c r="B321" s="316"/>
      <c r="C321" s="316"/>
      <c r="D321" s="316"/>
      <c r="E321" s="316"/>
      <c r="F321" s="316"/>
      <c r="G321" s="316"/>
      <c r="H321" s="316"/>
      <c r="I321" s="316"/>
      <c r="J321" s="316"/>
    </row>
    <row r="322" spans="1:10" ht="18">
      <c r="A322" s="316" t="s">
        <v>120</v>
      </c>
      <c r="B322" s="316"/>
      <c r="C322" s="316"/>
      <c r="D322" s="316"/>
      <c r="E322" s="316"/>
      <c r="F322" s="316"/>
      <c r="G322" s="316"/>
      <c r="H322" s="316"/>
      <c r="I322" s="316"/>
      <c r="J322" s="316"/>
    </row>
    <row r="323" spans="1:10" ht="12.75">
      <c r="A323" s="72" t="s">
        <v>63</v>
      </c>
      <c r="B323" s="72" t="s">
        <v>3</v>
      </c>
      <c r="C323" s="73" t="s">
        <v>64</v>
      </c>
      <c r="D323" s="73" t="s">
        <v>65</v>
      </c>
      <c r="E323" s="72" t="s">
        <v>104</v>
      </c>
      <c r="F323" s="72" t="s">
        <v>7</v>
      </c>
      <c r="G323" s="72" t="s">
        <v>8</v>
      </c>
      <c r="H323" s="72" t="s">
        <v>9</v>
      </c>
      <c r="I323" s="72" t="s">
        <v>10</v>
      </c>
      <c r="J323" s="72" t="s">
        <v>11</v>
      </c>
    </row>
    <row r="324" spans="1:11" ht="12.75">
      <c r="A324" s="13">
        <v>1</v>
      </c>
      <c r="B324" s="13">
        <v>20</v>
      </c>
      <c r="C324" s="14" t="s">
        <v>0</v>
      </c>
      <c r="D324" s="14" t="s">
        <v>1</v>
      </c>
      <c r="E324" s="15">
        <v>959</v>
      </c>
      <c r="F324" s="15">
        <v>1240</v>
      </c>
      <c r="G324" s="66">
        <v>2199</v>
      </c>
      <c r="H324" s="17">
        <v>85</v>
      </c>
      <c r="I324" s="13">
        <v>10</v>
      </c>
      <c r="J324" s="13">
        <v>2</v>
      </c>
      <c r="K324" s="49">
        <v>11</v>
      </c>
    </row>
    <row r="325" spans="1:11" ht="12.75">
      <c r="A325" s="13">
        <v>2</v>
      </c>
      <c r="B325" s="13">
        <v>20</v>
      </c>
      <c r="C325" s="14" t="s">
        <v>36</v>
      </c>
      <c r="D325" s="14" t="s">
        <v>1</v>
      </c>
      <c r="E325" s="15">
        <v>807</v>
      </c>
      <c r="F325" s="15">
        <v>1216</v>
      </c>
      <c r="G325" s="66">
        <v>2023</v>
      </c>
      <c r="H325" s="17">
        <v>75</v>
      </c>
      <c r="I325" s="13">
        <v>0</v>
      </c>
      <c r="J325" s="13">
        <v>8</v>
      </c>
      <c r="K325" s="49">
        <v>11</v>
      </c>
    </row>
    <row r="326" spans="1:11" ht="12.75">
      <c r="A326" s="13">
        <v>3</v>
      </c>
      <c r="B326" s="13">
        <v>20</v>
      </c>
      <c r="C326" s="14" t="s">
        <v>51</v>
      </c>
      <c r="D326" s="14" t="s">
        <v>1</v>
      </c>
      <c r="E326" s="15">
        <v>1375</v>
      </c>
      <c r="F326" s="15">
        <v>644</v>
      </c>
      <c r="G326" s="66">
        <v>2019</v>
      </c>
      <c r="H326" s="17">
        <v>70</v>
      </c>
      <c r="I326" s="13">
        <v>16</v>
      </c>
      <c r="J326" s="13">
        <v>0</v>
      </c>
      <c r="K326" s="49">
        <v>11</v>
      </c>
    </row>
    <row r="327" spans="1:11" ht="12.75">
      <c r="A327" s="13">
        <v>4</v>
      </c>
      <c r="B327" s="13">
        <v>20</v>
      </c>
      <c r="C327" s="14" t="s">
        <v>47</v>
      </c>
      <c r="D327" s="14" t="s">
        <v>1</v>
      </c>
      <c r="E327" s="15">
        <v>976</v>
      </c>
      <c r="F327" s="15">
        <v>974</v>
      </c>
      <c r="G327" s="66">
        <v>1950</v>
      </c>
      <c r="H327" s="17">
        <v>60</v>
      </c>
      <c r="I327" s="13">
        <v>0</v>
      </c>
      <c r="J327" s="13">
        <v>0</v>
      </c>
      <c r="K327" s="49">
        <v>11</v>
      </c>
    </row>
    <row r="328" spans="1:11" ht="12.75">
      <c r="A328" s="13">
        <v>5</v>
      </c>
      <c r="B328" s="13">
        <v>20</v>
      </c>
      <c r="C328" s="14" t="s">
        <v>41</v>
      </c>
      <c r="D328" s="14" t="s">
        <v>42</v>
      </c>
      <c r="E328" s="15">
        <v>1061</v>
      </c>
      <c r="F328" s="15">
        <v>670</v>
      </c>
      <c r="G328" s="66">
        <v>1731</v>
      </c>
      <c r="H328" s="17">
        <v>55</v>
      </c>
      <c r="I328" s="13">
        <v>10</v>
      </c>
      <c r="J328" s="13">
        <v>4</v>
      </c>
      <c r="K328" s="49">
        <v>11</v>
      </c>
    </row>
    <row r="329" spans="1:11" ht="12.75">
      <c r="A329" s="13">
        <v>6</v>
      </c>
      <c r="B329" s="13">
        <v>20</v>
      </c>
      <c r="C329" s="14" t="s">
        <v>62</v>
      </c>
      <c r="D329" s="14" t="s">
        <v>61</v>
      </c>
      <c r="E329" s="15">
        <v>707</v>
      </c>
      <c r="F329" s="15">
        <v>962</v>
      </c>
      <c r="G329" s="66">
        <v>1669</v>
      </c>
      <c r="H329" s="17">
        <v>50</v>
      </c>
      <c r="I329" s="13">
        <v>0</v>
      </c>
      <c r="J329" s="13">
        <v>14</v>
      </c>
      <c r="K329" s="49">
        <v>11</v>
      </c>
    </row>
    <row r="330" spans="1:11" ht="12.75">
      <c r="A330" s="13">
        <v>7</v>
      </c>
      <c r="B330" s="13">
        <v>20</v>
      </c>
      <c r="C330" s="14" t="s">
        <v>37</v>
      </c>
      <c r="D330" s="14" t="s">
        <v>31</v>
      </c>
      <c r="E330" s="15">
        <v>792</v>
      </c>
      <c r="F330" s="15">
        <v>834</v>
      </c>
      <c r="G330" s="66">
        <v>1626</v>
      </c>
      <c r="H330" s="17">
        <v>47</v>
      </c>
      <c r="I330" s="13">
        <v>0</v>
      </c>
      <c r="J330" s="13">
        <v>6</v>
      </c>
      <c r="K330" s="49">
        <v>11</v>
      </c>
    </row>
    <row r="331" spans="1:11" ht="12.75">
      <c r="A331" s="13">
        <v>8</v>
      </c>
      <c r="B331" s="13">
        <v>20</v>
      </c>
      <c r="C331" s="14" t="s">
        <v>34</v>
      </c>
      <c r="D331" s="14" t="s">
        <v>35</v>
      </c>
      <c r="E331" s="15">
        <v>985</v>
      </c>
      <c r="F331" s="15">
        <v>574</v>
      </c>
      <c r="G331" s="66">
        <v>1559</v>
      </c>
      <c r="H331" s="17">
        <v>0</v>
      </c>
      <c r="I331" s="13">
        <v>0</v>
      </c>
      <c r="J331" s="13">
        <v>4</v>
      </c>
      <c r="K331" s="49">
        <v>11</v>
      </c>
    </row>
    <row r="332" spans="1:11" ht="12.75">
      <c r="A332" s="13">
        <v>9</v>
      </c>
      <c r="B332" s="13">
        <v>20</v>
      </c>
      <c r="C332" s="14" t="s">
        <v>53</v>
      </c>
      <c r="D332" s="14" t="s">
        <v>35</v>
      </c>
      <c r="E332" s="15">
        <v>766</v>
      </c>
      <c r="F332" s="15">
        <v>779</v>
      </c>
      <c r="G332" s="66">
        <v>1545</v>
      </c>
      <c r="H332" s="17">
        <v>0</v>
      </c>
      <c r="I332" s="13">
        <v>0</v>
      </c>
      <c r="J332" s="13">
        <v>0</v>
      </c>
      <c r="K332" s="49">
        <v>11</v>
      </c>
    </row>
    <row r="333" spans="1:11" ht="12.75">
      <c r="A333" s="13">
        <v>10</v>
      </c>
      <c r="B333" s="13">
        <v>20</v>
      </c>
      <c r="C333" s="14" t="s">
        <v>30</v>
      </c>
      <c r="D333" s="14" t="s">
        <v>31</v>
      </c>
      <c r="E333" s="15">
        <v>217</v>
      </c>
      <c r="F333" s="15">
        <v>1258</v>
      </c>
      <c r="G333" s="66">
        <v>1475</v>
      </c>
      <c r="H333" s="17">
        <v>0</v>
      </c>
      <c r="I333" s="18">
        <v>16</v>
      </c>
      <c r="J333" s="18">
        <v>12</v>
      </c>
      <c r="K333" s="49">
        <v>11</v>
      </c>
    </row>
    <row r="334" spans="1:11" ht="12.75">
      <c r="A334" s="13">
        <v>11</v>
      </c>
      <c r="B334" s="13">
        <v>20</v>
      </c>
      <c r="C334" s="14" t="s">
        <v>74</v>
      </c>
      <c r="D334" s="14" t="s">
        <v>75</v>
      </c>
      <c r="E334" s="15">
        <v>332</v>
      </c>
      <c r="F334" s="15">
        <v>1117</v>
      </c>
      <c r="G334" s="66">
        <v>1449</v>
      </c>
      <c r="H334" s="17">
        <v>0</v>
      </c>
      <c r="I334" s="13">
        <v>0</v>
      </c>
      <c r="J334" s="13">
        <v>16</v>
      </c>
      <c r="K334" s="49">
        <v>11</v>
      </c>
    </row>
    <row r="335" spans="1:11" ht="12.75">
      <c r="A335" s="13">
        <v>12</v>
      </c>
      <c r="B335" s="13">
        <v>20</v>
      </c>
      <c r="C335" s="14" t="s">
        <v>59</v>
      </c>
      <c r="D335" s="14" t="s">
        <v>1</v>
      </c>
      <c r="E335" s="15">
        <v>525</v>
      </c>
      <c r="F335" s="15">
        <v>921</v>
      </c>
      <c r="G335" s="66">
        <v>1446</v>
      </c>
      <c r="H335" s="17">
        <v>0</v>
      </c>
      <c r="I335" s="13">
        <v>0</v>
      </c>
      <c r="J335" s="13">
        <v>6</v>
      </c>
      <c r="K335" s="49">
        <v>11</v>
      </c>
    </row>
    <row r="336" spans="1:11" ht="12.75">
      <c r="A336" s="13">
        <v>13</v>
      </c>
      <c r="B336" s="13">
        <v>20</v>
      </c>
      <c r="C336" s="14" t="s">
        <v>39</v>
      </c>
      <c r="D336" s="14" t="s">
        <v>1</v>
      </c>
      <c r="E336" s="15">
        <v>813</v>
      </c>
      <c r="F336" s="15">
        <v>608</v>
      </c>
      <c r="G336" s="66">
        <v>1421</v>
      </c>
      <c r="H336" s="17">
        <v>0</v>
      </c>
      <c r="I336" s="13">
        <v>0</v>
      </c>
      <c r="J336" s="13">
        <v>10</v>
      </c>
      <c r="K336" s="49">
        <v>11</v>
      </c>
    </row>
    <row r="337" spans="1:11" ht="12.75">
      <c r="A337" s="13">
        <v>14</v>
      </c>
      <c r="B337" s="13">
        <v>20</v>
      </c>
      <c r="C337" s="14" t="s">
        <v>48</v>
      </c>
      <c r="D337" s="14" t="s">
        <v>42</v>
      </c>
      <c r="E337" s="15">
        <v>500</v>
      </c>
      <c r="F337" s="15">
        <v>908</v>
      </c>
      <c r="G337" s="66">
        <v>1408</v>
      </c>
      <c r="H337" s="17">
        <v>0</v>
      </c>
      <c r="I337" s="13">
        <v>0</v>
      </c>
      <c r="J337" s="13">
        <v>8</v>
      </c>
      <c r="K337" s="49">
        <v>11</v>
      </c>
    </row>
    <row r="338" spans="1:11" ht="12.75">
      <c r="A338" s="13">
        <v>15</v>
      </c>
      <c r="B338" s="13">
        <v>20</v>
      </c>
      <c r="C338" s="14" t="s">
        <v>50</v>
      </c>
      <c r="D338" s="14" t="s">
        <v>42</v>
      </c>
      <c r="E338" s="15">
        <v>829</v>
      </c>
      <c r="F338" s="15">
        <v>552</v>
      </c>
      <c r="G338" s="66">
        <v>1381</v>
      </c>
      <c r="H338" s="17">
        <v>0</v>
      </c>
      <c r="I338" s="13">
        <v>0</v>
      </c>
      <c r="J338" s="13">
        <v>0</v>
      </c>
      <c r="K338" s="49">
        <v>11</v>
      </c>
    </row>
    <row r="339" spans="1:11" ht="12.75">
      <c r="A339" s="13">
        <v>16</v>
      </c>
      <c r="B339" s="13">
        <v>20</v>
      </c>
      <c r="C339" s="14" t="s">
        <v>43</v>
      </c>
      <c r="D339" s="14" t="s">
        <v>1</v>
      </c>
      <c r="E339" s="15">
        <v>781</v>
      </c>
      <c r="F339" s="15">
        <v>567</v>
      </c>
      <c r="G339" s="66">
        <v>1348</v>
      </c>
      <c r="H339" s="17">
        <v>0</v>
      </c>
      <c r="I339" s="13">
        <v>0</v>
      </c>
      <c r="J339" s="13">
        <v>16</v>
      </c>
      <c r="K339" s="49">
        <v>11</v>
      </c>
    </row>
    <row r="340" spans="1:11" ht="12.75">
      <c r="A340" s="13">
        <v>17</v>
      </c>
      <c r="B340" s="13">
        <v>20</v>
      </c>
      <c r="C340" s="14" t="s">
        <v>40</v>
      </c>
      <c r="D340" s="14" t="s">
        <v>1</v>
      </c>
      <c r="E340" s="15">
        <v>778</v>
      </c>
      <c r="F340" s="15">
        <v>506</v>
      </c>
      <c r="G340" s="66">
        <v>1284</v>
      </c>
      <c r="H340" s="17">
        <v>0</v>
      </c>
      <c r="I340" s="13">
        <v>0</v>
      </c>
      <c r="J340" s="13">
        <v>4</v>
      </c>
      <c r="K340" s="49">
        <v>11</v>
      </c>
    </row>
    <row r="341" spans="1:11" ht="12.75">
      <c r="A341" s="13">
        <v>18</v>
      </c>
      <c r="B341" s="13">
        <v>20</v>
      </c>
      <c r="C341" s="14" t="s">
        <v>58</v>
      </c>
      <c r="D341" s="14" t="s">
        <v>87</v>
      </c>
      <c r="E341" s="15">
        <v>895</v>
      </c>
      <c r="F341" s="15">
        <v>342</v>
      </c>
      <c r="G341" s="66">
        <v>1237</v>
      </c>
      <c r="H341" s="17">
        <v>0</v>
      </c>
      <c r="I341" s="13">
        <v>0</v>
      </c>
      <c r="J341" s="13">
        <v>24</v>
      </c>
      <c r="K341" s="49">
        <v>11</v>
      </c>
    </row>
    <row r="342" spans="1:11" ht="12.75">
      <c r="A342" s="13">
        <v>19</v>
      </c>
      <c r="B342" s="13">
        <v>20</v>
      </c>
      <c r="C342" s="14" t="s">
        <v>52</v>
      </c>
      <c r="D342" s="14" t="s">
        <v>35</v>
      </c>
      <c r="E342" s="15">
        <v>381</v>
      </c>
      <c r="F342" s="15">
        <v>739</v>
      </c>
      <c r="G342" s="66">
        <v>1120</v>
      </c>
      <c r="H342" s="17">
        <v>0</v>
      </c>
      <c r="I342" s="13">
        <v>0</v>
      </c>
      <c r="J342" s="13">
        <v>8</v>
      </c>
      <c r="K342" s="49">
        <v>11</v>
      </c>
    </row>
    <row r="343" spans="1:11" ht="12.75">
      <c r="A343" s="13">
        <v>20</v>
      </c>
      <c r="B343" s="13">
        <v>20</v>
      </c>
      <c r="C343" s="14" t="s">
        <v>44</v>
      </c>
      <c r="D343" s="14" t="s">
        <v>1</v>
      </c>
      <c r="E343" s="15">
        <v>571</v>
      </c>
      <c r="F343" s="15">
        <v>536</v>
      </c>
      <c r="G343" s="66">
        <v>1107</v>
      </c>
      <c r="H343" s="17">
        <v>0</v>
      </c>
      <c r="I343" s="13">
        <v>0</v>
      </c>
      <c r="J343" s="13">
        <v>12</v>
      </c>
      <c r="K343" s="49">
        <v>11</v>
      </c>
    </row>
    <row r="344" spans="1:11" ht="12.75">
      <c r="A344" s="13">
        <v>21</v>
      </c>
      <c r="B344" s="13">
        <v>20</v>
      </c>
      <c r="C344" s="14" t="s">
        <v>38</v>
      </c>
      <c r="D344" s="14" t="s">
        <v>1</v>
      </c>
      <c r="E344" s="15">
        <v>479</v>
      </c>
      <c r="F344" s="15">
        <v>619</v>
      </c>
      <c r="G344" s="66">
        <v>1098</v>
      </c>
      <c r="H344" s="17">
        <v>0</v>
      </c>
      <c r="I344" s="13">
        <v>0</v>
      </c>
      <c r="J344" s="13">
        <v>4</v>
      </c>
      <c r="K344" s="49">
        <v>11</v>
      </c>
    </row>
    <row r="345" spans="1:11" ht="12.75">
      <c r="A345" s="13">
        <v>22</v>
      </c>
      <c r="B345" s="13">
        <v>20</v>
      </c>
      <c r="C345" s="14" t="s">
        <v>78</v>
      </c>
      <c r="D345" s="14" t="s">
        <v>42</v>
      </c>
      <c r="E345" s="15">
        <v>606</v>
      </c>
      <c r="F345" s="15">
        <v>484</v>
      </c>
      <c r="G345" s="66">
        <v>1090</v>
      </c>
      <c r="H345" s="17">
        <v>0</v>
      </c>
      <c r="I345" s="13">
        <v>0</v>
      </c>
      <c r="J345" s="13">
        <v>4</v>
      </c>
      <c r="K345" s="49">
        <v>11</v>
      </c>
    </row>
    <row r="346" spans="1:11" ht="12.75">
      <c r="A346" s="13">
        <v>23</v>
      </c>
      <c r="B346" s="13">
        <v>20</v>
      </c>
      <c r="C346" s="14" t="s">
        <v>57</v>
      </c>
      <c r="D346" s="14" t="s">
        <v>1</v>
      </c>
      <c r="E346" s="15">
        <v>488</v>
      </c>
      <c r="F346" s="15">
        <v>348</v>
      </c>
      <c r="G346" s="66">
        <v>836</v>
      </c>
      <c r="H346" s="17">
        <v>0</v>
      </c>
      <c r="I346" s="13">
        <v>0</v>
      </c>
      <c r="J346" s="13">
        <v>12</v>
      </c>
      <c r="K346" s="49">
        <v>11</v>
      </c>
    </row>
    <row r="347" spans="1:11" ht="12.75">
      <c r="A347" s="13">
        <v>24</v>
      </c>
      <c r="B347" s="13">
        <v>20</v>
      </c>
      <c r="C347" s="14" t="s">
        <v>80</v>
      </c>
      <c r="D347" s="14" t="s">
        <v>81</v>
      </c>
      <c r="E347" s="15">
        <v>267</v>
      </c>
      <c r="F347" s="15">
        <v>432</v>
      </c>
      <c r="G347" s="66">
        <v>699</v>
      </c>
      <c r="H347" s="17">
        <v>0</v>
      </c>
      <c r="I347" s="13">
        <v>0</v>
      </c>
      <c r="J347" s="13">
        <v>10</v>
      </c>
      <c r="K347" s="49">
        <v>11</v>
      </c>
    </row>
    <row r="348" spans="1:11" ht="12.75">
      <c r="A348" s="13">
        <v>25</v>
      </c>
      <c r="B348" s="13">
        <v>20</v>
      </c>
      <c r="C348" s="14" t="s">
        <v>56</v>
      </c>
      <c r="D348" s="14" t="s">
        <v>42</v>
      </c>
      <c r="E348" s="15">
        <v>481</v>
      </c>
      <c r="F348" s="15">
        <v>149</v>
      </c>
      <c r="G348" s="66">
        <v>630</v>
      </c>
      <c r="H348" s="17">
        <v>0</v>
      </c>
      <c r="I348" s="13">
        <v>0</v>
      </c>
      <c r="J348" s="13">
        <v>14</v>
      </c>
      <c r="K348" s="49">
        <v>11</v>
      </c>
    </row>
    <row r="349" spans="1:11" ht="12.75">
      <c r="A349" s="13">
        <v>26</v>
      </c>
      <c r="B349" s="13">
        <v>20</v>
      </c>
      <c r="C349" s="14" t="s">
        <v>55</v>
      </c>
      <c r="D349" s="14" t="s">
        <v>1</v>
      </c>
      <c r="E349" s="15">
        <v>172</v>
      </c>
      <c r="F349" s="15">
        <v>111</v>
      </c>
      <c r="G349" s="66">
        <v>283</v>
      </c>
      <c r="H349" s="17">
        <v>0</v>
      </c>
      <c r="I349" s="13">
        <v>0</v>
      </c>
      <c r="J349" s="13">
        <v>8</v>
      </c>
      <c r="K349" s="49">
        <v>11</v>
      </c>
    </row>
    <row r="350" spans="2:10" ht="16.5">
      <c r="B350" s="75">
        <f>SUM(B324:B349)</f>
        <v>520</v>
      </c>
      <c r="C350" s="76" t="s">
        <v>65</v>
      </c>
      <c r="D350" s="77">
        <v>26</v>
      </c>
      <c r="E350" s="86">
        <v>230</v>
      </c>
      <c r="F350" s="86">
        <f>D350+E350</f>
        <v>256</v>
      </c>
      <c r="G350" s="87"/>
      <c r="H350" s="75">
        <f>SUM(H324:H349)</f>
        <v>442</v>
      </c>
      <c r="I350" s="75">
        <f>SUM(I324:I349)</f>
        <v>52</v>
      </c>
      <c r="J350" s="75">
        <f>SUM(J324:J349)</f>
        <v>206</v>
      </c>
    </row>
    <row r="351" spans="5:10" ht="15.75">
      <c r="E351" s="317" t="s">
        <v>105</v>
      </c>
      <c r="F351" s="317"/>
      <c r="G351" s="317"/>
      <c r="H351" s="317"/>
      <c r="I351" s="318">
        <v>1400</v>
      </c>
      <c r="J351" s="318"/>
    </row>
    <row r="352" spans="5:10" ht="15.75">
      <c r="E352" s="319" t="s">
        <v>106</v>
      </c>
      <c r="F352" s="319"/>
      <c r="G352" s="319"/>
      <c r="H352" s="319"/>
      <c r="I352" s="320">
        <v>50</v>
      </c>
      <c r="J352" s="320"/>
    </row>
    <row r="353" spans="5:10" ht="15.75">
      <c r="E353" s="319" t="s">
        <v>107</v>
      </c>
      <c r="F353" s="319"/>
      <c r="G353" s="319"/>
      <c r="H353" s="319"/>
      <c r="I353" s="320">
        <v>0</v>
      </c>
      <c r="J353" s="320"/>
    </row>
    <row r="354" spans="5:10" ht="15.75">
      <c r="E354" s="317" t="s">
        <v>108</v>
      </c>
      <c r="F354" s="317"/>
      <c r="G354" s="317"/>
      <c r="H354" s="317"/>
      <c r="I354" s="317">
        <f>SUM(J350+I351+I352-I353)</f>
        <v>1656</v>
      </c>
      <c r="J354" s="317"/>
    </row>
    <row r="356" spans="1:10" ht="18">
      <c r="A356" s="316" t="s">
        <v>102</v>
      </c>
      <c r="B356" s="316"/>
      <c r="C356" s="316"/>
      <c r="D356" s="316"/>
      <c r="E356" s="316"/>
      <c r="F356" s="316"/>
      <c r="G356" s="316"/>
      <c r="H356" s="316"/>
      <c r="I356" s="316"/>
      <c r="J356" s="316"/>
    </row>
    <row r="357" spans="1:10" ht="18">
      <c r="A357" s="316" t="s">
        <v>121</v>
      </c>
      <c r="B357" s="316"/>
      <c r="C357" s="316"/>
      <c r="D357" s="316"/>
      <c r="E357" s="316"/>
      <c r="F357" s="316"/>
      <c r="G357" s="316"/>
      <c r="H357" s="316"/>
      <c r="I357" s="316"/>
      <c r="J357" s="316"/>
    </row>
    <row r="358" spans="1:10" ht="12.75">
      <c r="A358" s="72" t="s">
        <v>63</v>
      </c>
      <c r="B358" s="72" t="s">
        <v>3</v>
      </c>
      <c r="C358" s="73" t="s">
        <v>64</v>
      </c>
      <c r="D358" s="73" t="s">
        <v>65</v>
      </c>
      <c r="E358" s="72" t="s">
        <v>104</v>
      </c>
      <c r="F358" s="72" t="s">
        <v>7</v>
      </c>
      <c r="G358" s="72" t="s">
        <v>8</v>
      </c>
      <c r="H358" s="72" t="s">
        <v>9</v>
      </c>
      <c r="I358" s="72" t="s">
        <v>10</v>
      </c>
      <c r="J358" s="72" t="s">
        <v>11</v>
      </c>
    </row>
    <row r="359" spans="1:11" ht="12.75">
      <c r="A359" s="13">
        <v>1</v>
      </c>
      <c r="B359" s="13">
        <v>20</v>
      </c>
      <c r="C359" s="14" t="s">
        <v>59</v>
      </c>
      <c r="D359" s="14" t="s">
        <v>1</v>
      </c>
      <c r="E359" s="15">
        <v>1001</v>
      </c>
      <c r="F359" s="15">
        <v>1110</v>
      </c>
      <c r="G359" s="66">
        <v>2111</v>
      </c>
      <c r="H359" s="17">
        <v>85</v>
      </c>
      <c r="I359" s="13">
        <v>0</v>
      </c>
      <c r="J359" s="13">
        <v>2</v>
      </c>
      <c r="K359" s="49">
        <v>12</v>
      </c>
    </row>
    <row r="360" spans="1:11" ht="12.75">
      <c r="A360" s="13">
        <v>2</v>
      </c>
      <c r="B360" s="13">
        <v>20</v>
      </c>
      <c r="C360" s="14" t="s">
        <v>36</v>
      </c>
      <c r="D360" s="14" t="s">
        <v>1</v>
      </c>
      <c r="E360" s="15">
        <v>837</v>
      </c>
      <c r="F360" s="15">
        <v>1247</v>
      </c>
      <c r="G360" s="66">
        <v>2084</v>
      </c>
      <c r="H360" s="17">
        <v>75</v>
      </c>
      <c r="I360" s="13">
        <v>16</v>
      </c>
      <c r="J360" s="13">
        <v>0</v>
      </c>
      <c r="K360" s="49">
        <v>12</v>
      </c>
    </row>
    <row r="361" spans="1:11" ht="12.75">
      <c r="A361" s="13">
        <v>3</v>
      </c>
      <c r="B361" s="13">
        <v>20</v>
      </c>
      <c r="C361" s="14" t="s">
        <v>37</v>
      </c>
      <c r="D361" s="14" t="s">
        <v>31</v>
      </c>
      <c r="E361" s="15">
        <v>825</v>
      </c>
      <c r="F361" s="15">
        <v>1031</v>
      </c>
      <c r="G361" s="66">
        <v>1856</v>
      </c>
      <c r="H361" s="17">
        <v>70</v>
      </c>
      <c r="I361" s="13">
        <v>0</v>
      </c>
      <c r="J361" s="13">
        <v>2</v>
      </c>
      <c r="K361" s="49">
        <v>12</v>
      </c>
    </row>
    <row r="362" spans="1:11" ht="12.75">
      <c r="A362" s="13">
        <v>4</v>
      </c>
      <c r="B362" s="13">
        <v>20</v>
      </c>
      <c r="C362" s="14" t="s">
        <v>53</v>
      </c>
      <c r="D362" s="14" t="s">
        <v>35</v>
      </c>
      <c r="E362" s="15">
        <v>1147</v>
      </c>
      <c r="F362" s="15">
        <v>590</v>
      </c>
      <c r="G362" s="66">
        <v>1737</v>
      </c>
      <c r="H362" s="17">
        <v>60</v>
      </c>
      <c r="I362" s="13">
        <v>0</v>
      </c>
      <c r="J362" s="13">
        <v>4</v>
      </c>
      <c r="K362" s="49">
        <v>12</v>
      </c>
    </row>
    <row r="363" spans="1:11" ht="12.75">
      <c r="A363" s="13">
        <v>5</v>
      </c>
      <c r="B363" s="13">
        <v>20</v>
      </c>
      <c r="C363" s="14" t="s">
        <v>97</v>
      </c>
      <c r="D363" s="14" t="s">
        <v>98</v>
      </c>
      <c r="E363" s="15">
        <v>1230</v>
      </c>
      <c r="F363" s="15">
        <v>461</v>
      </c>
      <c r="G363" s="66">
        <v>1691</v>
      </c>
      <c r="H363" s="17">
        <v>55</v>
      </c>
      <c r="I363" s="13">
        <v>16</v>
      </c>
      <c r="J363" s="13">
        <v>4</v>
      </c>
      <c r="K363" s="49">
        <v>12</v>
      </c>
    </row>
    <row r="364" spans="1:11" ht="12.75">
      <c r="A364" s="13">
        <v>6</v>
      </c>
      <c r="B364" s="13">
        <v>20</v>
      </c>
      <c r="C364" s="14" t="s">
        <v>43</v>
      </c>
      <c r="D364" s="14" t="s">
        <v>1</v>
      </c>
      <c r="E364" s="15">
        <v>1206</v>
      </c>
      <c r="F364" s="15">
        <v>477</v>
      </c>
      <c r="G364" s="66">
        <v>1683</v>
      </c>
      <c r="H364" s="17">
        <v>50</v>
      </c>
      <c r="I364" s="13">
        <v>10</v>
      </c>
      <c r="J364" s="13">
        <v>8</v>
      </c>
      <c r="K364" s="49">
        <v>12</v>
      </c>
    </row>
    <row r="365" spans="1:11" ht="12.75">
      <c r="A365" s="13">
        <v>7</v>
      </c>
      <c r="B365" s="13">
        <v>20</v>
      </c>
      <c r="C365" s="14" t="s">
        <v>74</v>
      </c>
      <c r="D365" s="14" t="s">
        <v>75</v>
      </c>
      <c r="E365" s="15">
        <v>522</v>
      </c>
      <c r="F365" s="15">
        <v>1146</v>
      </c>
      <c r="G365" s="66">
        <v>1668</v>
      </c>
      <c r="H365" s="17">
        <v>47</v>
      </c>
      <c r="I365" s="13">
        <v>10</v>
      </c>
      <c r="J365" s="13">
        <v>8</v>
      </c>
      <c r="K365" s="49">
        <v>12</v>
      </c>
    </row>
    <row r="366" spans="1:11" ht="12.75">
      <c r="A366" s="13">
        <v>8</v>
      </c>
      <c r="B366" s="13">
        <v>20</v>
      </c>
      <c r="C366" s="14" t="s">
        <v>85</v>
      </c>
      <c r="D366" s="14" t="s">
        <v>86</v>
      </c>
      <c r="E366" s="15">
        <v>729</v>
      </c>
      <c r="F366" s="15">
        <v>884</v>
      </c>
      <c r="G366" s="66">
        <v>1613</v>
      </c>
      <c r="H366" s="17">
        <v>0</v>
      </c>
      <c r="I366" s="13">
        <v>0</v>
      </c>
      <c r="J366" s="13">
        <v>8</v>
      </c>
      <c r="K366" s="49">
        <v>12</v>
      </c>
    </row>
    <row r="367" spans="1:11" ht="12.75">
      <c r="A367" s="13">
        <v>9</v>
      </c>
      <c r="B367" s="13">
        <v>20</v>
      </c>
      <c r="C367" s="14" t="s">
        <v>0</v>
      </c>
      <c r="D367" s="14" t="s">
        <v>1</v>
      </c>
      <c r="E367" s="15">
        <v>900</v>
      </c>
      <c r="F367" s="15">
        <v>678</v>
      </c>
      <c r="G367" s="66">
        <v>1578</v>
      </c>
      <c r="H367" s="17">
        <v>0</v>
      </c>
      <c r="I367" s="13">
        <v>0</v>
      </c>
      <c r="J367" s="13">
        <v>12</v>
      </c>
      <c r="K367" s="49">
        <v>12</v>
      </c>
    </row>
    <row r="368" spans="1:11" ht="12.75">
      <c r="A368" s="13">
        <v>10</v>
      </c>
      <c r="B368" s="13">
        <v>20</v>
      </c>
      <c r="C368" s="14" t="s">
        <v>39</v>
      </c>
      <c r="D368" s="14" t="s">
        <v>1</v>
      </c>
      <c r="E368" s="15">
        <v>997</v>
      </c>
      <c r="F368" s="15">
        <v>515</v>
      </c>
      <c r="G368" s="66">
        <v>1512</v>
      </c>
      <c r="H368" s="17">
        <v>0</v>
      </c>
      <c r="I368" s="18">
        <v>0</v>
      </c>
      <c r="J368" s="18">
        <v>8</v>
      </c>
      <c r="K368" s="49">
        <v>12</v>
      </c>
    </row>
    <row r="369" spans="1:11" ht="12.75">
      <c r="A369" s="13">
        <v>11</v>
      </c>
      <c r="B369" s="13">
        <v>20</v>
      </c>
      <c r="C369" s="14" t="s">
        <v>48</v>
      </c>
      <c r="D369" s="14" t="s">
        <v>42</v>
      </c>
      <c r="E369" s="15">
        <v>588</v>
      </c>
      <c r="F369" s="15">
        <v>923</v>
      </c>
      <c r="G369" s="66">
        <v>1511</v>
      </c>
      <c r="H369" s="17">
        <v>0</v>
      </c>
      <c r="I369" s="13">
        <v>0</v>
      </c>
      <c r="J369" s="13">
        <v>4</v>
      </c>
      <c r="K369" s="49">
        <v>12</v>
      </c>
    </row>
    <row r="370" spans="1:11" ht="12.75">
      <c r="A370" s="13">
        <v>12</v>
      </c>
      <c r="B370" s="13">
        <v>20</v>
      </c>
      <c r="C370" s="14" t="s">
        <v>41</v>
      </c>
      <c r="D370" s="14" t="s">
        <v>42</v>
      </c>
      <c r="E370" s="15">
        <v>778</v>
      </c>
      <c r="F370" s="15">
        <v>730</v>
      </c>
      <c r="G370" s="66">
        <v>1508</v>
      </c>
      <c r="H370" s="17">
        <v>0</v>
      </c>
      <c r="I370" s="13">
        <v>0</v>
      </c>
      <c r="J370" s="13">
        <v>4</v>
      </c>
      <c r="K370" s="49">
        <v>12</v>
      </c>
    </row>
    <row r="371" spans="1:11" ht="12.75">
      <c r="A371" s="13">
        <v>13</v>
      </c>
      <c r="B371" s="13">
        <v>20</v>
      </c>
      <c r="C371" s="14" t="s">
        <v>40</v>
      </c>
      <c r="D371" s="14" t="s">
        <v>1</v>
      </c>
      <c r="E371" s="15">
        <v>878</v>
      </c>
      <c r="F371" s="15">
        <v>554</v>
      </c>
      <c r="G371" s="66">
        <v>1432</v>
      </c>
      <c r="H371" s="17">
        <v>0</v>
      </c>
      <c r="I371" s="13">
        <v>0</v>
      </c>
      <c r="J371" s="13">
        <v>2</v>
      </c>
      <c r="K371" s="49">
        <v>12</v>
      </c>
    </row>
    <row r="372" spans="1:11" ht="12.75">
      <c r="A372" s="13">
        <v>14</v>
      </c>
      <c r="B372" s="13">
        <v>20</v>
      </c>
      <c r="C372" s="14" t="s">
        <v>34</v>
      </c>
      <c r="D372" s="14" t="s">
        <v>35</v>
      </c>
      <c r="E372" s="15">
        <v>716</v>
      </c>
      <c r="F372" s="15">
        <v>713</v>
      </c>
      <c r="G372" s="66">
        <v>1429</v>
      </c>
      <c r="H372" s="17">
        <v>0</v>
      </c>
      <c r="I372" s="13">
        <v>0</v>
      </c>
      <c r="J372" s="13">
        <v>6</v>
      </c>
      <c r="K372" s="49">
        <v>12</v>
      </c>
    </row>
    <row r="373" spans="1:11" ht="12.75">
      <c r="A373" s="13">
        <v>15</v>
      </c>
      <c r="B373" s="13">
        <v>20</v>
      </c>
      <c r="C373" s="14" t="s">
        <v>52</v>
      </c>
      <c r="D373" s="14" t="s">
        <v>35</v>
      </c>
      <c r="E373" s="15">
        <v>492</v>
      </c>
      <c r="F373" s="15">
        <v>908</v>
      </c>
      <c r="G373" s="66">
        <v>1400</v>
      </c>
      <c r="H373" s="17">
        <v>0</v>
      </c>
      <c r="I373" s="13">
        <v>0</v>
      </c>
      <c r="J373" s="13">
        <v>6</v>
      </c>
      <c r="K373" s="49">
        <v>12</v>
      </c>
    </row>
    <row r="374" spans="1:11" ht="12.75">
      <c r="A374" s="13">
        <v>16</v>
      </c>
      <c r="B374" s="13">
        <v>20</v>
      </c>
      <c r="C374" s="14" t="s">
        <v>56</v>
      </c>
      <c r="D374" s="14" t="s">
        <v>42</v>
      </c>
      <c r="E374" s="15">
        <v>681</v>
      </c>
      <c r="F374" s="15">
        <v>691</v>
      </c>
      <c r="G374" s="66">
        <v>1372</v>
      </c>
      <c r="H374" s="15">
        <v>0</v>
      </c>
      <c r="I374" s="18">
        <v>0</v>
      </c>
      <c r="J374" s="18">
        <v>0</v>
      </c>
      <c r="K374" s="49">
        <v>12</v>
      </c>
    </row>
    <row r="375" spans="1:11" ht="12.75">
      <c r="A375" s="13">
        <v>17</v>
      </c>
      <c r="B375" s="13">
        <v>20</v>
      </c>
      <c r="C375" s="14" t="s">
        <v>47</v>
      </c>
      <c r="D375" s="14" t="s">
        <v>1</v>
      </c>
      <c r="E375" s="15">
        <v>335</v>
      </c>
      <c r="F375" s="15">
        <v>866</v>
      </c>
      <c r="G375" s="66">
        <v>1201</v>
      </c>
      <c r="H375" s="17">
        <v>0</v>
      </c>
      <c r="I375" s="13">
        <v>0</v>
      </c>
      <c r="J375" s="13">
        <v>4</v>
      </c>
      <c r="K375" s="49">
        <v>12</v>
      </c>
    </row>
    <row r="376" spans="1:11" ht="12.75">
      <c r="A376" s="13">
        <v>18</v>
      </c>
      <c r="B376" s="13">
        <v>20</v>
      </c>
      <c r="C376" s="14" t="s">
        <v>58</v>
      </c>
      <c r="D376" s="14" t="s">
        <v>87</v>
      </c>
      <c r="E376" s="15">
        <v>405</v>
      </c>
      <c r="F376" s="15">
        <v>776</v>
      </c>
      <c r="G376" s="66">
        <v>1181</v>
      </c>
      <c r="H376" s="17">
        <v>0</v>
      </c>
      <c r="I376" s="13">
        <v>0</v>
      </c>
      <c r="J376" s="13">
        <v>6</v>
      </c>
      <c r="K376" s="49">
        <v>12</v>
      </c>
    </row>
    <row r="377" spans="1:11" ht="12.75">
      <c r="A377" s="13">
        <v>19</v>
      </c>
      <c r="B377" s="13">
        <v>20</v>
      </c>
      <c r="C377" s="14" t="s">
        <v>44</v>
      </c>
      <c r="D377" s="14" t="s">
        <v>1</v>
      </c>
      <c r="E377" s="15">
        <v>329</v>
      </c>
      <c r="F377" s="15">
        <v>843</v>
      </c>
      <c r="G377" s="66">
        <v>1172</v>
      </c>
      <c r="H377" s="17">
        <v>0</v>
      </c>
      <c r="I377" s="13">
        <v>0</v>
      </c>
      <c r="J377" s="13">
        <v>10</v>
      </c>
      <c r="K377" s="49">
        <v>12</v>
      </c>
    </row>
    <row r="378" spans="1:11" ht="12.75">
      <c r="A378" s="13">
        <v>20</v>
      </c>
      <c r="B378" s="13">
        <v>20</v>
      </c>
      <c r="C378" s="14" t="s">
        <v>62</v>
      </c>
      <c r="D378" s="14" t="s">
        <v>61</v>
      </c>
      <c r="E378" s="15">
        <v>673</v>
      </c>
      <c r="F378" s="15">
        <v>453</v>
      </c>
      <c r="G378" s="66">
        <v>1126</v>
      </c>
      <c r="H378" s="17">
        <v>0</v>
      </c>
      <c r="I378" s="13">
        <v>0</v>
      </c>
      <c r="J378" s="13">
        <v>28</v>
      </c>
      <c r="K378" s="49">
        <v>12</v>
      </c>
    </row>
    <row r="379" spans="1:11" ht="12.75">
      <c r="A379" s="13">
        <v>21</v>
      </c>
      <c r="B379" s="13">
        <v>20</v>
      </c>
      <c r="C379" s="14" t="s">
        <v>50</v>
      </c>
      <c r="D379" s="14" t="s">
        <v>42</v>
      </c>
      <c r="E379" s="15">
        <v>692</v>
      </c>
      <c r="F379" s="15">
        <v>403</v>
      </c>
      <c r="G379" s="66">
        <v>1095</v>
      </c>
      <c r="H379" s="17">
        <v>0</v>
      </c>
      <c r="I379" s="13">
        <v>0</v>
      </c>
      <c r="J379" s="13">
        <v>2</v>
      </c>
      <c r="K379" s="49">
        <v>12</v>
      </c>
    </row>
    <row r="380" spans="1:11" ht="12.75">
      <c r="A380" s="13">
        <v>22</v>
      </c>
      <c r="B380" s="13">
        <v>20</v>
      </c>
      <c r="C380" s="14" t="s">
        <v>38</v>
      </c>
      <c r="D380" s="14" t="s">
        <v>1</v>
      </c>
      <c r="E380" s="15">
        <v>435</v>
      </c>
      <c r="F380" s="15">
        <v>640</v>
      </c>
      <c r="G380" s="66">
        <v>1075</v>
      </c>
      <c r="H380" s="17">
        <v>0</v>
      </c>
      <c r="I380" s="13">
        <v>0</v>
      </c>
      <c r="J380" s="13">
        <v>8</v>
      </c>
      <c r="K380" s="49">
        <v>12</v>
      </c>
    </row>
    <row r="381" spans="1:11" ht="12.75">
      <c r="A381" s="13">
        <v>23</v>
      </c>
      <c r="B381" s="13">
        <v>20</v>
      </c>
      <c r="C381" s="14" t="s">
        <v>49</v>
      </c>
      <c r="D381" s="14" t="s">
        <v>35</v>
      </c>
      <c r="E381" s="15">
        <v>755</v>
      </c>
      <c r="F381" s="15">
        <v>254</v>
      </c>
      <c r="G381" s="66">
        <v>1009</v>
      </c>
      <c r="H381" s="17">
        <v>0</v>
      </c>
      <c r="I381" s="13">
        <v>0</v>
      </c>
      <c r="J381" s="13">
        <v>6</v>
      </c>
      <c r="K381" s="49">
        <v>12</v>
      </c>
    </row>
    <row r="382" spans="1:11" ht="12.75">
      <c r="A382" s="13">
        <v>24</v>
      </c>
      <c r="B382" s="13">
        <v>20</v>
      </c>
      <c r="C382" s="14" t="s">
        <v>57</v>
      </c>
      <c r="D382" s="14" t="s">
        <v>1</v>
      </c>
      <c r="E382" s="15">
        <v>577</v>
      </c>
      <c r="F382" s="15">
        <v>324</v>
      </c>
      <c r="G382" s="66">
        <v>901</v>
      </c>
      <c r="H382" s="17">
        <v>0</v>
      </c>
      <c r="I382" s="13">
        <v>0</v>
      </c>
      <c r="J382" s="13">
        <v>4</v>
      </c>
      <c r="K382" s="49">
        <v>12</v>
      </c>
    </row>
    <row r="383" spans="1:11" ht="12.75">
      <c r="A383" s="13">
        <v>25</v>
      </c>
      <c r="B383" s="13">
        <v>20</v>
      </c>
      <c r="C383" s="14" t="s">
        <v>51</v>
      </c>
      <c r="D383" s="14" t="s">
        <v>1</v>
      </c>
      <c r="E383" s="15">
        <v>516</v>
      </c>
      <c r="F383" s="15">
        <v>181</v>
      </c>
      <c r="G383" s="66">
        <v>697</v>
      </c>
      <c r="H383" s="17">
        <v>0</v>
      </c>
      <c r="I383" s="13">
        <v>0</v>
      </c>
      <c r="J383" s="13">
        <v>8</v>
      </c>
      <c r="K383" s="49">
        <v>12</v>
      </c>
    </row>
    <row r="384" spans="1:11" ht="12.75">
      <c r="A384" s="13">
        <v>26</v>
      </c>
      <c r="B384" s="13">
        <v>20</v>
      </c>
      <c r="C384" s="14" t="s">
        <v>55</v>
      </c>
      <c r="D384" s="14" t="s">
        <v>1</v>
      </c>
      <c r="E384" s="15">
        <v>52</v>
      </c>
      <c r="F384" s="15">
        <v>402</v>
      </c>
      <c r="G384" s="66">
        <v>454</v>
      </c>
      <c r="H384" s="17">
        <v>0</v>
      </c>
      <c r="I384" s="13">
        <v>0</v>
      </c>
      <c r="J384" s="13">
        <v>10</v>
      </c>
      <c r="K384" s="49">
        <v>12</v>
      </c>
    </row>
    <row r="385" spans="2:10" ht="16.5">
      <c r="B385" s="75">
        <f>SUM(B359:B384)</f>
        <v>520</v>
      </c>
      <c r="C385" s="76" t="s">
        <v>65</v>
      </c>
      <c r="D385" s="77">
        <v>26</v>
      </c>
      <c r="E385" s="86">
        <v>256</v>
      </c>
      <c r="F385" s="86">
        <f>D385+E385</f>
        <v>282</v>
      </c>
      <c r="G385" s="87"/>
      <c r="H385" s="75">
        <f>SUM(H355:H384)</f>
        <v>442</v>
      </c>
      <c r="I385" s="75">
        <f>SUM(I355:I384)</f>
        <v>52</v>
      </c>
      <c r="J385" s="75">
        <f>SUM(J355:J384)</f>
        <v>164</v>
      </c>
    </row>
    <row r="386" spans="5:10" ht="15.75">
      <c r="E386" s="317" t="s">
        <v>105</v>
      </c>
      <c r="F386" s="317"/>
      <c r="G386" s="317"/>
      <c r="H386" s="317"/>
      <c r="I386" s="318">
        <v>1606</v>
      </c>
      <c r="J386" s="318"/>
    </row>
    <row r="387" spans="5:10" ht="15.75">
      <c r="E387" s="319" t="s">
        <v>106</v>
      </c>
      <c r="F387" s="319"/>
      <c r="G387" s="319"/>
      <c r="H387" s="319"/>
      <c r="I387" s="320">
        <v>60</v>
      </c>
      <c r="J387" s="320"/>
    </row>
    <row r="388" spans="5:10" ht="15.75">
      <c r="E388" s="319" t="s">
        <v>107</v>
      </c>
      <c r="F388" s="319"/>
      <c r="G388" s="319"/>
      <c r="H388" s="319"/>
      <c r="I388" s="320">
        <v>0</v>
      </c>
      <c r="J388" s="320"/>
    </row>
    <row r="389" spans="5:10" ht="15.75">
      <c r="E389" s="317" t="s">
        <v>108</v>
      </c>
      <c r="F389" s="317"/>
      <c r="G389" s="317"/>
      <c r="H389" s="317"/>
      <c r="I389" s="317">
        <f>SUM(J385+I386+I387-I388)</f>
        <v>1830</v>
      </c>
      <c r="J389" s="317"/>
    </row>
    <row r="391" spans="1:10" ht="18">
      <c r="A391" s="316" t="s">
        <v>102</v>
      </c>
      <c r="B391" s="316"/>
      <c r="C391" s="316"/>
      <c r="D391" s="316"/>
      <c r="E391" s="316"/>
      <c r="F391" s="316"/>
      <c r="G391" s="316"/>
      <c r="H391" s="316"/>
      <c r="I391" s="316"/>
      <c r="J391" s="316"/>
    </row>
    <row r="392" spans="1:10" ht="18">
      <c r="A392" s="316" t="s">
        <v>122</v>
      </c>
      <c r="B392" s="316"/>
      <c r="C392" s="316"/>
      <c r="D392" s="316"/>
      <c r="E392" s="316"/>
      <c r="F392" s="316"/>
      <c r="G392" s="316"/>
      <c r="H392" s="316"/>
      <c r="I392" s="316"/>
      <c r="J392" s="316"/>
    </row>
    <row r="393" spans="1:10" ht="12.75">
      <c r="A393" s="72" t="s">
        <v>63</v>
      </c>
      <c r="B393" s="72" t="s">
        <v>3</v>
      </c>
      <c r="C393" s="73" t="s">
        <v>64</v>
      </c>
      <c r="D393" s="73" t="s">
        <v>65</v>
      </c>
      <c r="E393" s="72" t="s">
        <v>104</v>
      </c>
      <c r="F393" s="72" t="s">
        <v>7</v>
      </c>
      <c r="G393" s="72" t="s">
        <v>8</v>
      </c>
      <c r="H393" s="72" t="s">
        <v>9</v>
      </c>
      <c r="I393" s="72" t="s">
        <v>10</v>
      </c>
      <c r="J393" s="72" t="s">
        <v>11</v>
      </c>
    </row>
    <row r="394" spans="1:11" ht="12.75">
      <c r="A394" s="13">
        <v>1</v>
      </c>
      <c r="B394" s="13">
        <v>20</v>
      </c>
      <c r="C394" s="14" t="s">
        <v>0</v>
      </c>
      <c r="D394" s="14" t="s">
        <v>1</v>
      </c>
      <c r="E394" s="15">
        <v>1038</v>
      </c>
      <c r="F394" s="15">
        <v>1052</v>
      </c>
      <c r="G394" s="66">
        <v>2090</v>
      </c>
      <c r="H394" s="17">
        <v>85</v>
      </c>
      <c r="I394" s="13">
        <v>0</v>
      </c>
      <c r="J394" s="13">
        <v>6</v>
      </c>
      <c r="K394" s="49">
        <v>13</v>
      </c>
    </row>
    <row r="395" spans="1:11" ht="12.75">
      <c r="A395" s="13">
        <v>2</v>
      </c>
      <c r="B395" s="13">
        <v>20</v>
      </c>
      <c r="C395" s="14" t="s">
        <v>30</v>
      </c>
      <c r="D395" s="14" t="s">
        <v>31</v>
      </c>
      <c r="E395" s="15">
        <v>871</v>
      </c>
      <c r="F395" s="15">
        <v>1208</v>
      </c>
      <c r="G395" s="66">
        <v>2079</v>
      </c>
      <c r="H395" s="17">
        <v>75</v>
      </c>
      <c r="I395" s="13">
        <v>14</v>
      </c>
      <c r="J395" s="13">
        <v>4</v>
      </c>
      <c r="K395" s="49">
        <v>13</v>
      </c>
    </row>
    <row r="396" spans="1:11" ht="12.75">
      <c r="A396" s="13">
        <v>3</v>
      </c>
      <c r="B396" s="13">
        <v>20</v>
      </c>
      <c r="C396" s="14" t="s">
        <v>57</v>
      </c>
      <c r="D396" s="14" t="s">
        <v>1</v>
      </c>
      <c r="E396" s="15">
        <v>987</v>
      </c>
      <c r="F396" s="15">
        <v>694</v>
      </c>
      <c r="G396" s="66">
        <v>1681</v>
      </c>
      <c r="H396" s="17">
        <v>70</v>
      </c>
      <c r="I396" s="13">
        <v>0</v>
      </c>
      <c r="J396" s="13">
        <v>2</v>
      </c>
      <c r="K396" s="49">
        <v>13</v>
      </c>
    </row>
    <row r="397" spans="1:11" ht="12.75">
      <c r="A397" s="13">
        <v>4</v>
      </c>
      <c r="B397" s="13">
        <v>20</v>
      </c>
      <c r="C397" s="14" t="s">
        <v>78</v>
      </c>
      <c r="D397" s="14" t="s">
        <v>42</v>
      </c>
      <c r="E397" s="15">
        <v>560</v>
      </c>
      <c r="F397" s="15">
        <v>1085</v>
      </c>
      <c r="G397" s="66">
        <v>1645</v>
      </c>
      <c r="H397" s="17">
        <v>60</v>
      </c>
      <c r="I397" s="13">
        <v>0</v>
      </c>
      <c r="J397" s="13">
        <v>0</v>
      </c>
      <c r="K397" s="49">
        <v>13</v>
      </c>
    </row>
    <row r="398" spans="1:11" ht="12.75">
      <c r="A398" s="13">
        <v>5</v>
      </c>
      <c r="B398" s="13">
        <v>20</v>
      </c>
      <c r="C398" s="14" t="s">
        <v>44</v>
      </c>
      <c r="D398" s="14" t="s">
        <v>1</v>
      </c>
      <c r="E398" s="15">
        <v>825</v>
      </c>
      <c r="F398" s="15">
        <v>795</v>
      </c>
      <c r="G398" s="66">
        <v>1620</v>
      </c>
      <c r="H398" s="17">
        <v>55</v>
      </c>
      <c r="I398" s="13">
        <v>0</v>
      </c>
      <c r="J398" s="13">
        <v>6</v>
      </c>
      <c r="K398" s="49">
        <v>13</v>
      </c>
    </row>
    <row r="399" spans="1:11" ht="12.75">
      <c r="A399" s="13">
        <v>6</v>
      </c>
      <c r="B399" s="13">
        <v>20</v>
      </c>
      <c r="C399" s="14" t="s">
        <v>34</v>
      </c>
      <c r="D399" s="14" t="s">
        <v>35</v>
      </c>
      <c r="E399" s="15">
        <v>1133</v>
      </c>
      <c r="F399" s="15">
        <v>469</v>
      </c>
      <c r="G399" s="66">
        <v>1602</v>
      </c>
      <c r="H399" s="17">
        <v>46</v>
      </c>
      <c r="I399" s="13">
        <v>14</v>
      </c>
      <c r="J399" s="13">
        <v>4</v>
      </c>
      <c r="K399" s="49">
        <v>13</v>
      </c>
    </row>
    <row r="400" spans="1:11" ht="12.75">
      <c r="A400" s="13">
        <v>7</v>
      </c>
      <c r="B400" s="13">
        <v>20</v>
      </c>
      <c r="C400" s="14" t="s">
        <v>39</v>
      </c>
      <c r="D400" s="14" t="s">
        <v>1</v>
      </c>
      <c r="E400" s="15">
        <v>1060</v>
      </c>
      <c r="F400" s="15">
        <v>533</v>
      </c>
      <c r="G400" s="66">
        <v>1593</v>
      </c>
      <c r="H400" s="17">
        <v>0</v>
      </c>
      <c r="I400" s="13">
        <v>9</v>
      </c>
      <c r="J400" s="13">
        <v>4</v>
      </c>
      <c r="K400" s="49">
        <v>13</v>
      </c>
    </row>
    <row r="401" spans="1:11" ht="12.75">
      <c r="A401" s="13">
        <v>8</v>
      </c>
      <c r="B401" s="13">
        <v>20</v>
      </c>
      <c r="C401" s="14" t="s">
        <v>62</v>
      </c>
      <c r="D401" s="14" t="s">
        <v>61</v>
      </c>
      <c r="E401" s="15">
        <v>655</v>
      </c>
      <c r="F401" s="15">
        <v>857</v>
      </c>
      <c r="G401" s="66">
        <v>1512</v>
      </c>
      <c r="H401" s="17">
        <v>0</v>
      </c>
      <c r="I401" s="13">
        <v>0</v>
      </c>
      <c r="J401" s="13">
        <v>4</v>
      </c>
      <c r="K401" s="49">
        <v>13</v>
      </c>
    </row>
    <row r="402" spans="1:11" ht="12.75">
      <c r="A402" s="13">
        <v>9</v>
      </c>
      <c r="B402" s="13">
        <v>20</v>
      </c>
      <c r="C402" s="14" t="s">
        <v>36</v>
      </c>
      <c r="D402" s="14" t="s">
        <v>1</v>
      </c>
      <c r="E402" s="15">
        <v>596</v>
      </c>
      <c r="F402" s="15">
        <v>910</v>
      </c>
      <c r="G402" s="66">
        <v>1506</v>
      </c>
      <c r="H402" s="17">
        <v>0</v>
      </c>
      <c r="I402" s="13">
        <v>0</v>
      </c>
      <c r="J402" s="13">
        <v>6</v>
      </c>
      <c r="K402" s="49">
        <v>13</v>
      </c>
    </row>
    <row r="403" spans="1:11" ht="12.75">
      <c r="A403" s="13">
        <v>10</v>
      </c>
      <c r="B403" s="13">
        <v>20</v>
      </c>
      <c r="C403" s="14" t="s">
        <v>38</v>
      </c>
      <c r="D403" s="14" t="s">
        <v>1</v>
      </c>
      <c r="E403" s="15">
        <v>299</v>
      </c>
      <c r="F403" s="15">
        <v>1204</v>
      </c>
      <c r="G403" s="66">
        <v>1503</v>
      </c>
      <c r="H403" s="17">
        <v>0</v>
      </c>
      <c r="I403" s="18">
        <v>9</v>
      </c>
      <c r="J403" s="18">
        <v>4</v>
      </c>
      <c r="K403" s="49">
        <v>13</v>
      </c>
    </row>
    <row r="404" spans="1:11" ht="12.75">
      <c r="A404" s="13">
        <v>11</v>
      </c>
      <c r="B404" s="13">
        <v>20</v>
      </c>
      <c r="C404" s="14" t="s">
        <v>47</v>
      </c>
      <c r="D404" s="14" t="s">
        <v>1</v>
      </c>
      <c r="E404" s="15">
        <v>734</v>
      </c>
      <c r="F404" s="15">
        <v>690</v>
      </c>
      <c r="G404" s="66">
        <v>1424</v>
      </c>
      <c r="H404" s="17">
        <v>0</v>
      </c>
      <c r="I404" s="13">
        <v>0</v>
      </c>
      <c r="J404" s="13">
        <v>4</v>
      </c>
      <c r="K404" s="49">
        <v>13</v>
      </c>
    </row>
    <row r="405" spans="1:11" ht="12.75">
      <c r="A405" s="13">
        <v>12</v>
      </c>
      <c r="B405" s="13">
        <v>20</v>
      </c>
      <c r="C405" s="14" t="s">
        <v>55</v>
      </c>
      <c r="D405" s="14" t="s">
        <v>1</v>
      </c>
      <c r="E405" s="15">
        <v>926</v>
      </c>
      <c r="F405" s="15">
        <v>465</v>
      </c>
      <c r="G405" s="66">
        <v>1391</v>
      </c>
      <c r="H405" s="17">
        <v>0</v>
      </c>
      <c r="I405" s="13">
        <v>0</v>
      </c>
      <c r="J405" s="13">
        <v>2</v>
      </c>
      <c r="K405" s="49">
        <v>13</v>
      </c>
    </row>
    <row r="406" spans="1:11" ht="12.75">
      <c r="A406" s="13">
        <v>13</v>
      </c>
      <c r="B406" s="13">
        <v>20</v>
      </c>
      <c r="C406" s="14" t="s">
        <v>56</v>
      </c>
      <c r="D406" s="14" t="s">
        <v>42</v>
      </c>
      <c r="E406" s="15">
        <v>738</v>
      </c>
      <c r="F406" s="15">
        <v>550</v>
      </c>
      <c r="G406" s="66">
        <v>1288</v>
      </c>
      <c r="H406" s="17">
        <v>0</v>
      </c>
      <c r="I406" s="13">
        <v>0</v>
      </c>
      <c r="J406" s="13">
        <v>0</v>
      </c>
      <c r="K406" s="49">
        <v>13</v>
      </c>
    </row>
    <row r="407" spans="1:11" ht="12.75">
      <c r="A407" s="13">
        <v>14</v>
      </c>
      <c r="B407" s="13">
        <v>20</v>
      </c>
      <c r="C407" s="14" t="s">
        <v>97</v>
      </c>
      <c r="D407" s="14" t="s">
        <v>98</v>
      </c>
      <c r="E407" s="15">
        <v>787</v>
      </c>
      <c r="F407" s="15">
        <v>369</v>
      </c>
      <c r="G407" s="66">
        <v>1156</v>
      </c>
      <c r="H407" s="17">
        <v>0</v>
      </c>
      <c r="I407" s="13">
        <v>0</v>
      </c>
      <c r="J407" s="13">
        <v>8</v>
      </c>
      <c r="K407" s="49">
        <v>13</v>
      </c>
    </row>
    <row r="408" spans="1:11" ht="12.75">
      <c r="A408" s="13">
        <v>15</v>
      </c>
      <c r="B408" s="13">
        <v>20</v>
      </c>
      <c r="C408" s="14" t="s">
        <v>50</v>
      </c>
      <c r="D408" s="14" t="s">
        <v>42</v>
      </c>
      <c r="E408" s="15">
        <v>378</v>
      </c>
      <c r="F408" s="15">
        <v>740</v>
      </c>
      <c r="G408" s="66">
        <v>1118</v>
      </c>
      <c r="H408" s="17">
        <v>0</v>
      </c>
      <c r="I408" s="13">
        <v>0</v>
      </c>
      <c r="J408" s="13">
        <v>4</v>
      </c>
      <c r="K408" s="49">
        <v>13</v>
      </c>
    </row>
    <row r="409" spans="1:11" ht="12.75">
      <c r="A409" s="13">
        <v>16</v>
      </c>
      <c r="B409" s="13">
        <v>20</v>
      </c>
      <c r="C409" s="14" t="s">
        <v>49</v>
      </c>
      <c r="D409" s="14" t="s">
        <v>35</v>
      </c>
      <c r="E409" s="15">
        <v>550</v>
      </c>
      <c r="F409" s="15">
        <v>462</v>
      </c>
      <c r="G409" s="66">
        <v>1012</v>
      </c>
      <c r="H409" s="17">
        <v>0</v>
      </c>
      <c r="I409" s="13">
        <v>0</v>
      </c>
      <c r="J409" s="13">
        <v>4</v>
      </c>
      <c r="K409" s="49">
        <v>13</v>
      </c>
    </row>
    <row r="410" spans="1:11" ht="12.75">
      <c r="A410" s="13">
        <v>17</v>
      </c>
      <c r="B410" s="13">
        <v>20</v>
      </c>
      <c r="C410" s="14" t="s">
        <v>37</v>
      </c>
      <c r="D410" s="14" t="s">
        <v>31</v>
      </c>
      <c r="E410" s="15">
        <v>651</v>
      </c>
      <c r="F410" s="15">
        <v>305</v>
      </c>
      <c r="G410" s="66">
        <v>956</v>
      </c>
      <c r="H410" s="17">
        <v>0</v>
      </c>
      <c r="I410" s="13">
        <v>0</v>
      </c>
      <c r="J410" s="13">
        <v>6</v>
      </c>
      <c r="K410" s="49">
        <v>13</v>
      </c>
    </row>
    <row r="411" spans="1:13" ht="12.75">
      <c r="A411" s="13">
        <v>18</v>
      </c>
      <c r="B411" s="13">
        <v>20</v>
      </c>
      <c r="C411" s="14" t="s">
        <v>41</v>
      </c>
      <c r="D411" s="14" t="s">
        <v>42</v>
      </c>
      <c r="E411" s="15">
        <v>304</v>
      </c>
      <c r="F411" s="15">
        <v>610</v>
      </c>
      <c r="G411" s="66">
        <v>914</v>
      </c>
      <c r="H411" s="17">
        <v>0</v>
      </c>
      <c r="I411" s="13">
        <v>0</v>
      </c>
      <c r="J411" s="13">
        <v>6</v>
      </c>
      <c r="K411" s="49">
        <v>13</v>
      </c>
      <c r="M411" t="s">
        <v>123</v>
      </c>
    </row>
    <row r="412" spans="1:11" ht="12.75">
      <c r="A412" s="13">
        <v>19</v>
      </c>
      <c r="B412" s="13">
        <v>20</v>
      </c>
      <c r="C412" s="14" t="s">
        <v>52</v>
      </c>
      <c r="D412" s="14" t="s">
        <v>35</v>
      </c>
      <c r="E412" s="15">
        <v>751</v>
      </c>
      <c r="F412" s="15">
        <v>142</v>
      </c>
      <c r="G412" s="66">
        <v>893</v>
      </c>
      <c r="H412" s="17">
        <v>0</v>
      </c>
      <c r="I412" s="13">
        <v>0</v>
      </c>
      <c r="J412" s="13">
        <v>20</v>
      </c>
      <c r="K412" s="49">
        <v>13</v>
      </c>
    </row>
    <row r="413" spans="1:11" ht="12.75">
      <c r="A413" s="13">
        <v>20</v>
      </c>
      <c r="B413" s="13">
        <v>20</v>
      </c>
      <c r="C413" s="14" t="s">
        <v>51</v>
      </c>
      <c r="D413" s="14" t="s">
        <v>1</v>
      </c>
      <c r="E413" s="15">
        <v>261</v>
      </c>
      <c r="F413" s="15">
        <v>631</v>
      </c>
      <c r="G413" s="66">
        <v>892</v>
      </c>
      <c r="H413" s="17">
        <v>0</v>
      </c>
      <c r="I413" s="13">
        <v>0</v>
      </c>
      <c r="J413" s="13">
        <v>16</v>
      </c>
      <c r="K413" s="49">
        <v>13</v>
      </c>
    </row>
    <row r="414" spans="1:11" ht="12.75">
      <c r="A414" s="13">
        <v>21</v>
      </c>
      <c r="B414" s="13">
        <v>20</v>
      </c>
      <c r="C414" s="14" t="s">
        <v>48</v>
      </c>
      <c r="D414" s="14" t="s">
        <v>42</v>
      </c>
      <c r="E414" s="15">
        <v>364</v>
      </c>
      <c r="F414" s="15">
        <v>445</v>
      </c>
      <c r="G414" s="66">
        <v>809</v>
      </c>
      <c r="H414" s="17">
        <v>0</v>
      </c>
      <c r="I414" s="13">
        <v>0</v>
      </c>
      <c r="J414" s="13">
        <v>16</v>
      </c>
      <c r="K414" s="49">
        <v>13</v>
      </c>
    </row>
    <row r="415" spans="1:11" ht="12.75">
      <c r="A415" s="13">
        <v>22</v>
      </c>
      <c r="B415" s="13">
        <v>20</v>
      </c>
      <c r="C415" s="14" t="s">
        <v>58</v>
      </c>
      <c r="D415" s="14" t="s">
        <v>87</v>
      </c>
      <c r="E415" s="15">
        <v>566</v>
      </c>
      <c r="F415" s="15">
        <v>192</v>
      </c>
      <c r="G415" s="66">
        <v>758</v>
      </c>
      <c r="H415" s="17">
        <v>0</v>
      </c>
      <c r="I415" s="13">
        <v>0</v>
      </c>
      <c r="J415" s="13">
        <v>4</v>
      </c>
      <c r="K415" s="49">
        <v>13</v>
      </c>
    </row>
    <row r="416" spans="1:11" ht="12.75">
      <c r="A416" s="13">
        <v>23</v>
      </c>
      <c r="B416" s="13">
        <v>20</v>
      </c>
      <c r="C416" s="14" t="s">
        <v>43</v>
      </c>
      <c r="D416" s="14" t="s">
        <v>1</v>
      </c>
      <c r="E416" s="15">
        <v>190</v>
      </c>
      <c r="F416" s="15">
        <v>494</v>
      </c>
      <c r="G416" s="66">
        <v>684</v>
      </c>
      <c r="H416" s="17">
        <v>0</v>
      </c>
      <c r="I416" s="13">
        <v>0</v>
      </c>
      <c r="J416" s="13">
        <v>16</v>
      </c>
      <c r="K416" s="49">
        <v>13</v>
      </c>
    </row>
    <row r="417" spans="2:10" ht="16.5">
      <c r="B417" s="75">
        <f>SUM(B394:B416)</f>
        <v>460</v>
      </c>
      <c r="C417" s="76" t="s">
        <v>65</v>
      </c>
      <c r="D417" s="77">
        <v>23</v>
      </c>
      <c r="E417" s="86">
        <v>282</v>
      </c>
      <c r="F417" s="86">
        <f>D417+E417</f>
        <v>305</v>
      </c>
      <c r="G417" s="79"/>
      <c r="H417" s="75">
        <f>SUM(H394:H416)</f>
        <v>391</v>
      </c>
      <c r="I417" s="75">
        <f>SUM(I394:I416)</f>
        <v>46</v>
      </c>
      <c r="J417" s="75">
        <f>SUM(J394:J416)</f>
        <v>146</v>
      </c>
    </row>
    <row r="418" spans="5:10" ht="15.75">
      <c r="E418" s="317" t="s">
        <v>105</v>
      </c>
      <c r="F418" s="317"/>
      <c r="G418" s="317"/>
      <c r="H418" s="317"/>
      <c r="I418" s="318">
        <v>1770</v>
      </c>
      <c r="J418" s="318"/>
    </row>
    <row r="419" spans="5:10" ht="15.75">
      <c r="E419" s="319" t="s">
        <v>106</v>
      </c>
      <c r="F419" s="319"/>
      <c r="G419" s="319"/>
      <c r="H419" s="319"/>
      <c r="I419" s="320">
        <v>70</v>
      </c>
      <c r="J419" s="320"/>
    </row>
    <row r="420" spans="5:10" ht="15.75">
      <c r="E420" s="319" t="s">
        <v>107</v>
      </c>
      <c r="F420" s="319"/>
      <c r="G420" s="319"/>
      <c r="H420" s="319"/>
      <c r="I420" s="320">
        <v>0</v>
      </c>
      <c r="J420" s="320"/>
    </row>
    <row r="421" spans="5:10" ht="15.75">
      <c r="E421" s="317" t="s">
        <v>108</v>
      </c>
      <c r="F421" s="317"/>
      <c r="G421" s="317"/>
      <c r="H421" s="317"/>
      <c r="I421" s="317">
        <f>SUM(J417+I418+I419-I420)</f>
        <v>1986</v>
      </c>
      <c r="J421" s="317"/>
    </row>
    <row r="423" spans="1:10" ht="18">
      <c r="A423" s="316" t="s">
        <v>102</v>
      </c>
      <c r="B423" s="316"/>
      <c r="C423" s="316"/>
      <c r="D423" s="316"/>
      <c r="E423" s="316"/>
      <c r="F423" s="316"/>
      <c r="G423" s="316"/>
      <c r="H423" s="316"/>
      <c r="I423" s="316"/>
      <c r="J423" s="316"/>
    </row>
    <row r="424" spans="1:10" ht="18">
      <c r="A424" s="316" t="s">
        <v>124</v>
      </c>
      <c r="B424" s="316"/>
      <c r="C424" s="316"/>
      <c r="D424" s="316"/>
      <c r="E424" s="316"/>
      <c r="F424" s="316"/>
      <c r="G424" s="316"/>
      <c r="H424" s="316"/>
      <c r="I424" s="316"/>
      <c r="J424" s="316"/>
    </row>
    <row r="425" spans="1:10" ht="12.75">
      <c r="A425" s="72" t="s">
        <v>63</v>
      </c>
      <c r="B425" s="72" t="s">
        <v>3</v>
      </c>
      <c r="C425" s="73" t="s">
        <v>64</v>
      </c>
      <c r="D425" s="73" t="s">
        <v>65</v>
      </c>
      <c r="E425" s="72" t="s">
        <v>104</v>
      </c>
      <c r="F425" s="72" t="s">
        <v>7</v>
      </c>
      <c r="G425" s="72" t="s">
        <v>8</v>
      </c>
      <c r="H425" s="72" t="s">
        <v>9</v>
      </c>
      <c r="I425" s="72" t="s">
        <v>10</v>
      </c>
      <c r="J425" s="72" t="s">
        <v>11</v>
      </c>
    </row>
    <row r="426" spans="1:11" ht="12.75">
      <c r="A426" s="13">
        <v>1</v>
      </c>
      <c r="B426" s="13">
        <v>20</v>
      </c>
      <c r="C426" s="14" t="s">
        <v>59</v>
      </c>
      <c r="D426" s="14" t="s">
        <v>1</v>
      </c>
      <c r="E426" s="15">
        <v>1339</v>
      </c>
      <c r="F426" s="15">
        <v>1188</v>
      </c>
      <c r="G426" s="66">
        <v>2527</v>
      </c>
      <c r="H426" s="17">
        <v>85</v>
      </c>
      <c r="I426" s="13">
        <v>30</v>
      </c>
      <c r="J426" s="13">
        <v>6</v>
      </c>
      <c r="K426" s="49">
        <v>14</v>
      </c>
    </row>
    <row r="427" spans="1:11" ht="12.75">
      <c r="A427" s="13">
        <v>2</v>
      </c>
      <c r="B427" s="13">
        <v>20</v>
      </c>
      <c r="C427" s="14" t="s">
        <v>37</v>
      </c>
      <c r="D427" s="14" t="s">
        <v>31</v>
      </c>
      <c r="E427" s="15">
        <v>1081</v>
      </c>
      <c r="F427" s="15">
        <v>908</v>
      </c>
      <c r="G427" s="66">
        <v>1989</v>
      </c>
      <c r="H427" s="17">
        <v>75</v>
      </c>
      <c r="I427" s="13">
        <v>0</v>
      </c>
      <c r="J427" s="13">
        <v>2</v>
      </c>
      <c r="K427" s="49">
        <v>14</v>
      </c>
    </row>
    <row r="428" spans="1:11" ht="12.75">
      <c r="A428" s="13">
        <v>3</v>
      </c>
      <c r="B428" s="13">
        <v>20</v>
      </c>
      <c r="C428" s="14" t="s">
        <v>36</v>
      </c>
      <c r="D428" s="14" t="s">
        <v>1</v>
      </c>
      <c r="E428" s="15">
        <v>1292</v>
      </c>
      <c r="F428" s="15">
        <v>670</v>
      </c>
      <c r="G428" s="66">
        <v>1962</v>
      </c>
      <c r="H428" s="17">
        <v>65</v>
      </c>
      <c r="I428" s="13">
        <v>10</v>
      </c>
      <c r="J428" s="13">
        <v>2</v>
      </c>
      <c r="K428" s="49">
        <v>14</v>
      </c>
    </row>
    <row r="429" spans="1:11" ht="12.75">
      <c r="A429" s="13">
        <v>4</v>
      </c>
      <c r="B429" s="13">
        <v>20</v>
      </c>
      <c r="C429" s="14" t="s">
        <v>85</v>
      </c>
      <c r="D429" s="14" t="s">
        <v>86</v>
      </c>
      <c r="E429" s="15">
        <v>1177</v>
      </c>
      <c r="F429" s="15">
        <v>759</v>
      </c>
      <c r="G429" s="66">
        <v>1936</v>
      </c>
      <c r="H429" s="17">
        <v>60</v>
      </c>
      <c r="I429" s="13">
        <v>0</v>
      </c>
      <c r="J429" s="13">
        <v>0</v>
      </c>
      <c r="K429" s="49">
        <v>14</v>
      </c>
    </row>
    <row r="430" spans="1:11" ht="12.75">
      <c r="A430" s="13">
        <v>5</v>
      </c>
      <c r="B430" s="13">
        <v>20</v>
      </c>
      <c r="C430" s="14" t="s">
        <v>47</v>
      </c>
      <c r="D430" s="14" t="s">
        <v>1</v>
      </c>
      <c r="E430" s="15">
        <v>828</v>
      </c>
      <c r="F430" s="15">
        <v>887</v>
      </c>
      <c r="G430" s="66">
        <v>1715</v>
      </c>
      <c r="H430" s="17">
        <v>55</v>
      </c>
      <c r="I430" s="13">
        <v>0</v>
      </c>
      <c r="J430" s="13">
        <v>0</v>
      </c>
      <c r="K430" s="49">
        <v>14</v>
      </c>
    </row>
    <row r="431" spans="1:11" ht="12.75">
      <c r="A431" s="13">
        <v>6</v>
      </c>
      <c r="B431" s="13">
        <v>20</v>
      </c>
      <c r="C431" s="14" t="s">
        <v>38</v>
      </c>
      <c r="D431" s="14" t="s">
        <v>1</v>
      </c>
      <c r="E431" s="15">
        <v>629</v>
      </c>
      <c r="F431" s="15">
        <v>988</v>
      </c>
      <c r="G431" s="66">
        <v>1617</v>
      </c>
      <c r="H431" s="17">
        <v>50</v>
      </c>
      <c r="I431" s="13">
        <v>10</v>
      </c>
      <c r="J431" s="13">
        <v>4</v>
      </c>
      <c r="K431" s="49">
        <v>14</v>
      </c>
    </row>
    <row r="432" spans="1:11" ht="12.75">
      <c r="A432" s="13">
        <v>7</v>
      </c>
      <c r="B432" s="13">
        <v>20</v>
      </c>
      <c r="C432" s="14" t="s">
        <v>58</v>
      </c>
      <c r="D432" s="14" t="s">
        <v>87</v>
      </c>
      <c r="E432" s="15">
        <v>673</v>
      </c>
      <c r="F432" s="15">
        <v>939</v>
      </c>
      <c r="G432" s="66">
        <v>1612</v>
      </c>
      <c r="H432" s="17">
        <v>35</v>
      </c>
      <c r="I432" s="13">
        <v>0</v>
      </c>
      <c r="J432" s="13">
        <v>4</v>
      </c>
      <c r="K432" s="49">
        <v>14</v>
      </c>
    </row>
    <row r="433" spans="1:11" ht="12.75">
      <c r="A433" s="13">
        <v>8</v>
      </c>
      <c r="B433" s="13">
        <v>20</v>
      </c>
      <c r="C433" s="14" t="s">
        <v>44</v>
      </c>
      <c r="D433" s="14" t="s">
        <v>1</v>
      </c>
      <c r="E433" s="15">
        <v>887</v>
      </c>
      <c r="F433" s="15">
        <v>722</v>
      </c>
      <c r="G433" s="66">
        <v>1609</v>
      </c>
      <c r="H433" s="17">
        <v>0</v>
      </c>
      <c r="I433" s="13">
        <v>0</v>
      </c>
      <c r="J433" s="13">
        <v>4</v>
      </c>
      <c r="K433" s="49">
        <v>14</v>
      </c>
    </row>
    <row r="434" spans="1:11" ht="12.75">
      <c r="A434" s="13">
        <v>9</v>
      </c>
      <c r="B434" s="13">
        <v>20</v>
      </c>
      <c r="C434" s="14" t="s">
        <v>49</v>
      </c>
      <c r="D434" s="14" t="s">
        <v>35</v>
      </c>
      <c r="E434" s="15">
        <v>712</v>
      </c>
      <c r="F434" s="15">
        <v>777</v>
      </c>
      <c r="G434" s="66">
        <v>1489</v>
      </c>
      <c r="H434" s="17">
        <v>0</v>
      </c>
      <c r="I434" s="13">
        <v>0</v>
      </c>
      <c r="J434" s="13">
        <v>2</v>
      </c>
      <c r="K434" s="49">
        <v>14</v>
      </c>
    </row>
    <row r="435" spans="1:11" ht="12.75">
      <c r="A435" s="13">
        <v>10</v>
      </c>
      <c r="B435" s="13">
        <v>20</v>
      </c>
      <c r="C435" s="14" t="s">
        <v>97</v>
      </c>
      <c r="D435" s="14" t="s">
        <v>98</v>
      </c>
      <c r="E435" s="15">
        <v>1210</v>
      </c>
      <c r="F435" s="15">
        <v>271</v>
      </c>
      <c r="G435" s="66">
        <v>1481</v>
      </c>
      <c r="H435" s="17">
        <v>0</v>
      </c>
      <c r="I435" s="13">
        <v>0</v>
      </c>
      <c r="J435" s="13">
        <v>8</v>
      </c>
      <c r="K435" s="49">
        <v>14</v>
      </c>
    </row>
    <row r="436" spans="1:11" ht="12.75">
      <c r="A436" s="13">
        <v>11</v>
      </c>
      <c r="B436" s="13">
        <v>20</v>
      </c>
      <c r="C436" s="14" t="s">
        <v>0</v>
      </c>
      <c r="D436" s="14" t="s">
        <v>1</v>
      </c>
      <c r="E436" s="15">
        <v>745</v>
      </c>
      <c r="F436" s="15">
        <v>701</v>
      </c>
      <c r="G436" s="66">
        <v>1446</v>
      </c>
      <c r="H436" s="17">
        <v>0</v>
      </c>
      <c r="I436" s="13">
        <v>0</v>
      </c>
      <c r="J436" s="13">
        <v>4</v>
      </c>
      <c r="K436" s="49">
        <v>14</v>
      </c>
    </row>
    <row r="437" spans="1:11" ht="12.75">
      <c r="A437" s="13">
        <v>12</v>
      </c>
      <c r="B437" s="13">
        <v>20</v>
      </c>
      <c r="C437" s="14" t="s">
        <v>30</v>
      </c>
      <c r="D437" s="14" t="s">
        <v>31</v>
      </c>
      <c r="E437" s="15">
        <v>860</v>
      </c>
      <c r="F437" s="15">
        <v>546</v>
      </c>
      <c r="G437" s="66">
        <v>1406</v>
      </c>
      <c r="H437" s="17">
        <v>0</v>
      </c>
      <c r="I437" s="13">
        <v>0</v>
      </c>
      <c r="J437" s="13">
        <v>8</v>
      </c>
      <c r="K437" s="49">
        <v>14</v>
      </c>
    </row>
    <row r="438" spans="1:11" ht="12.75">
      <c r="A438" s="13">
        <v>13</v>
      </c>
      <c r="B438" s="13">
        <v>20</v>
      </c>
      <c r="C438" s="14" t="s">
        <v>51</v>
      </c>
      <c r="D438" s="14" t="s">
        <v>1</v>
      </c>
      <c r="E438" s="15">
        <v>684</v>
      </c>
      <c r="F438" s="15">
        <v>660</v>
      </c>
      <c r="G438" s="66">
        <v>1344</v>
      </c>
      <c r="H438" s="17">
        <v>0</v>
      </c>
      <c r="I438" s="13">
        <v>0</v>
      </c>
      <c r="J438" s="13">
        <v>2</v>
      </c>
      <c r="K438" s="49">
        <v>14</v>
      </c>
    </row>
    <row r="439" spans="1:11" ht="12.75">
      <c r="A439" s="13">
        <v>14</v>
      </c>
      <c r="B439" s="13">
        <v>20</v>
      </c>
      <c r="C439" s="14" t="s">
        <v>39</v>
      </c>
      <c r="D439" s="14" t="s">
        <v>1</v>
      </c>
      <c r="E439" s="15">
        <v>686</v>
      </c>
      <c r="F439" s="15">
        <v>620</v>
      </c>
      <c r="G439" s="66">
        <v>1306</v>
      </c>
      <c r="H439" s="17">
        <v>0</v>
      </c>
      <c r="I439" s="13">
        <v>0</v>
      </c>
      <c r="J439" s="13">
        <v>6</v>
      </c>
      <c r="K439" s="49">
        <v>14</v>
      </c>
    </row>
    <row r="440" spans="1:11" ht="12.75">
      <c r="A440" s="13">
        <v>15</v>
      </c>
      <c r="B440" s="13">
        <v>20</v>
      </c>
      <c r="C440" s="14" t="s">
        <v>40</v>
      </c>
      <c r="D440" s="14" t="s">
        <v>1</v>
      </c>
      <c r="E440" s="15">
        <v>571</v>
      </c>
      <c r="F440" s="15">
        <v>729</v>
      </c>
      <c r="G440" s="66">
        <v>1300</v>
      </c>
      <c r="H440" s="17">
        <v>0</v>
      </c>
      <c r="I440" s="13">
        <v>0</v>
      </c>
      <c r="J440" s="13">
        <v>6</v>
      </c>
      <c r="K440" s="49">
        <v>14</v>
      </c>
    </row>
    <row r="441" spans="1:11" ht="12.75">
      <c r="A441" s="13">
        <v>16</v>
      </c>
      <c r="B441" s="13">
        <v>20</v>
      </c>
      <c r="C441" s="14" t="s">
        <v>34</v>
      </c>
      <c r="D441" s="14" t="s">
        <v>35</v>
      </c>
      <c r="E441" s="15">
        <v>668</v>
      </c>
      <c r="F441" s="15">
        <v>617</v>
      </c>
      <c r="G441" s="66">
        <v>1285</v>
      </c>
      <c r="H441" s="17">
        <v>0</v>
      </c>
      <c r="I441" s="13">
        <v>0</v>
      </c>
      <c r="J441" s="13">
        <v>6</v>
      </c>
      <c r="K441" s="49">
        <v>14</v>
      </c>
    </row>
    <row r="442" spans="1:11" ht="12.75">
      <c r="A442" s="13">
        <v>17</v>
      </c>
      <c r="B442" s="13">
        <v>20</v>
      </c>
      <c r="C442" s="14" t="s">
        <v>56</v>
      </c>
      <c r="D442" s="14" t="s">
        <v>42</v>
      </c>
      <c r="E442" s="15">
        <v>579</v>
      </c>
      <c r="F442" s="15">
        <v>703</v>
      </c>
      <c r="G442" s="66">
        <v>1282</v>
      </c>
      <c r="H442" s="17">
        <v>0</v>
      </c>
      <c r="I442" s="13">
        <v>0</v>
      </c>
      <c r="J442" s="13">
        <v>2</v>
      </c>
      <c r="K442" s="49">
        <v>14</v>
      </c>
    </row>
    <row r="443" spans="1:11" ht="12.75">
      <c r="A443" s="13">
        <v>18</v>
      </c>
      <c r="B443" s="13">
        <v>20</v>
      </c>
      <c r="C443" s="14" t="s">
        <v>43</v>
      </c>
      <c r="D443" s="14" t="s">
        <v>1</v>
      </c>
      <c r="E443" s="15">
        <v>335</v>
      </c>
      <c r="F443" s="15">
        <v>932</v>
      </c>
      <c r="G443" s="66">
        <v>1267</v>
      </c>
      <c r="H443" s="17">
        <v>0</v>
      </c>
      <c r="I443" s="13">
        <v>0</v>
      </c>
      <c r="J443" s="13">
        <v>16</v>
      </c>
      <c r="K443" s="49">
        <v>14</v>
      </c>
    </row>
    <row r="444" spans="1:11" ht="12.75">
      <c r="A444" s="13">
        <v>19</v>
      </c>
      <c r="B444" s="13">
        <v>20</v>
      </c>
      <c r="C444" s="14" t="s">
        <v>50</v>
      </c>
      <c r="D444" s="14" t="s">
        <v>42</v>
      </c>
      <c r="E444" s="15">
        <v>754</v>
      </c>
      <c r="F444" s="15">
        <v>384</v>
      </c>
      <c r="G444" s="66">
        <v>1138</v>
      </c>
      <c r="H444" s="17">
        <v>0</v>
      </c>
      <c r="I444" s="13">
        <v>0</v>
      </c>
      <c r="J444" s="13">
        <v>4</v>
      </c>
      <c r="K444" s="49">
        <v>14</v>
      </c>
    </row>
    <row r="445" spans="1:11" ht="12.75">
      <c r="A445" s="13">
        <v>20</v>
      </c>
      <c r="B445" s="13">
        <v>20</v>
      </c>
      <c r="C445" s="14" t="s">
        <v>41</v>
      </c>
      <c r="D445" s="14" t="s">
        <v>42</v>
      </c>
      <c r="E445" s="15">
        <v>254</v>
      </c>
      <c r="F445" s="15">
        <v>862</v>
      </c>
      <c r="G445" s="66">
        <v>1116</v>
      </c>
      <c r="H445" s="17">
        <v>0</v>
      </c>
      <c r="I445" s="13">
        <v>0</v>
      </c>
      <c r="J445" s="13">
        <v>8</v>
      </c>
      <c r="K445" s="49">
        <v>14</v>
      </c>
    </row>
    <row r="446" spans="1:11" ht="12.75">
      <c r="A446" s="13">
        <v>21</v>
      </c>
      <c r="B446" s="13">
        <v>20</v>
      </c>
      <c r="C446" s="14" t="s">
        <v>62</v>
      </c>
      <c r="D446" s="14" t="s">
        <v>61</v>
      </c>
      <c r="E446" s="15">
        <v>646</v>
      </c>
      <c r="F446" s="15">
        <v>400</v>
      </c>
      <c r="G446" s="66">
        <v>1046</v>
      </c>
      <c r="H446" s="17">
        <v>0</v>
      </c>
      <c r="I446" s="13">
        <v>0</v>
      </c>
      <c r="J446" s="13">
        <v>12</v>
      </c>
      <c r="K446" s="49">
        <v>14</v>
      </c>
    </row>
    <row r="447" spans="1:11" ht="12.75">
      <c r="A447" s="13">
        <v>22</v>
      </c>
      <c r="B447" s="13">
        <v>20</v>
      </c>
      <c r="C447" s="14" t="s">
        <v>48</v>
      </c>
      <c r="D447" s="14" t="s">
        <v>42</v>
      </c>
      <c r="E447" s="15">
        <v>482</v>
      </c>
      <c r="F447" s="15">
        <v>516</v>
      </c>
      <c r="G447" s="66">
        <v>998</v>
      </c>
      <c r="H447" s="17">
        <v>0</v>
      </c>
      <c r="I447" s="13">
        <v>0</v>
      </c>
      <c r="J447" s="13">
        <v>8</v>
      </c>
      <c r="K447" s="49">
        <v>14</v>
      </c>
    </row>
    <row r="448" spans="1:11" ht="12.75">
      <c r="A448" s="13">
        <v>23</v>
      </c>
      <c r="B448" s="13">
        <v>20</v>
      </c>
      <c r="C448" s="14" t="s">
        <v>55</v>
      </c>
      <c r="D448" s="14" t="s">
        <v>1</v>
      </c>
      <c r="E448" s="15">
        <v>671</v>
      </c>
      <c r="F448" s="15">
        <v>260</v>
      </c>
      <c r="G448" s="66">
        <v>931</v>
      </c>
      <c r="H448" s="17">
        <v>0</v>
      </c>
      <c r="I448" s="13">
        <v>0</v>
      </c>
      <c r="J448" s="13">
        <v>4</v>
      </c>
      <c r="K448" s="49">
        <v>14</v>
      </c>
    </row>
    <row r="449" spans="1:11" ht="12.75">
      <c r="A449" s="13">
        <v>24</v>
      </c>
      <c r="B449" s="13">
        <v>20</v>
      </c>
      <c r="C449" s="14" t="s">
        <v>52</v>
      </c>
      <c r="D449" s="14" t="s">
        <v>35</v>
      </c>
      <c r="E449" s="15">
        <v>411</v>
      </c>
      <c r="F449" s="15">
        <v>475</v>
      </c>
      <c r="G449" s="66">
        <v>886</v>
      </c>
      <c r="H449" s="17">
        <v>0</v>
      </c>
      <c r="I449" s="13">
        <v>0</v>
      </c>
      <c r="J449" s="13">
        <v>8</v>
      </c>
      <c r="K449" s="49">
        <v>14</v>
      </c>
    </row>
    <row r="450" spans="1:11" ht="12.75">
      <c r="A450" s="13">
        <v>25</v>
      </c>
      <c r="B450" s="13">
        <v>20</v>
      </c>
      <c r="C450" s="14" t="s">
        <v>57</v>
      </c>
      <c r="D450" s="14" t="s">
        <v>1</v>
      </c>
      <c r="E450" s="15">
        <v>304</v>
      </c>
      <c r="F450" s="15">
        <v>179</v>
      </c>
      <c r="G450" s="66">
        <v>483</v>
      </c>
      <c r="H450" s="17">
        <v>0</v>
      </c>
      <c r="I450" s="13">
        <v>0</v>
      </c>
      <c r="J450" s="13">
        <v>4</v>
      </c>
      <c r="K450" s="49">
        <v>14</v>
      </c>
    </row>
    <row r="451" spans="2:10" ht="16.5">
      <c r="B451" s="75">
        <f>SUM(B426:B450)</f>
        <v>500</v>
      </c>
      <c r="C451" s="74"/>
      <c r="D451" s="77">
        <v>25</v>
      </c>
      <c r="E451" s="86">
        <v>305</v>
      </c>
      <c r="F451" s="86">
        <f>D451+E451</f>
        <v>330</v>
      </c>
      <c r="G451" s="79"/>
      <c r="H451" s="75">
        <f>SUM(H426:H450)</f>
        <v>425</v>
      </c>
      <c r="I451" s="75">
        <f>SUM(I426:I450)</f>
        <v>50</v>
      </c>
      <c r="J451" s="75">
        <f>SUM(J426:J450)</f>
        <v>130</v>
      </c>
    </row>
    <row r="452" spans="5:10" ht="15.75">
      <c r="E452" s="317" t="s">
        <v>105</v>
      </c>
      <c r="F452" s="317"/>
      <c r="G452" s="317"/>
      <c r="H452" s="317"/>
      <c r="I452" s="318">
        <v>1916</v>
      </c>
      <c r="J452" s="318"/>
    </row>
    <row r="453" spans="5:10" ht="15.75">
      <c r="E453" s="319" t="s">
        <v>106</v>
      </c>
      <c r="F453" s="319"/>
      <c r="G453" s="319"/>
      <c r="H453" s="319"/>
      <c r="I453" s="320">
        <v>80</v>
      </c>
      <c r="J453" s="320"/>
    </row>
    <row r="454" spans="5:10" ht="15.75">
      <c r="E454" s="319" t="s">
        <v>107</v>
      </c>
      <c r="F454" s="319"/>
      <c r="G454" s="319"/>
      <c r="H454" s="319"/>
      <c r="I454" s="320">
        <v>0</v>
      </c>
      <c r="J454" s="320"/>
    </row>
    <row r="455" spans="5:10" ht="15.75">
      <c r="E455" s="317" t="s">
        <v>108</v>
      </c>
      <c r="F455" s="317"/>
      <c r="G455" s="317"/>
      <c r="H455" s="317"/>
      <c r="I455" s="317">
        <f>SUM(J451+I452+I453-I454)</f>
        <v>2126</v>
      </c>
      <c r="J455" s="317"/>
    </row>
    <row r="457" spans="1:10" ht="18">
      <c r="A457" s="316" t="s">
        <v>102</v>
      </c>
      <c r="B457" s="316"/>
      <c r="C457" s="316"/>
      <c r="D457" s="316"/>
      <c r="E457" s="316"/>
      <c r="F457" s="316"/>
      <c r="G457" s="316"/>
      <c r="H457" s="316"/>
      <c r="I457" s="316"/>
      <c r="J457" s="316"/>
    </row>
    <row r="458" spans="1:10" ht="18">
      <c r="A458" s="316" t="s">
        <v>125</v>
      </c>
      <c r="B458" s="316"/>
      <c r="C458" s="316"/>
      <c r="D458" s="316"/>
      <c r="E458" s="316"/>
      <c r="F458" s="316"/>
      <c r="G458" s="316"/>
      <c r="H458" s="316"/>
      <c r="I458" s="316"/>
      <c r="J458" s="316"/>
    </row>
    <row r="459" spans="1:10" ht="12.75">
      <c r="A459" s="72" t="s">
        <v>63</v>
      </c>
      <c r="B459" s="72" t="s">
        <v>3</v>
      </c>
      <c r="C459" s="73" t="s">
        <v>64</v>
      </c>
      <c r="D459" s="73" t="s">
        <v>65</v>
      </c>
      <c r="E459" s="72" t="s">
        <v>104</v>
      </c>
      <c r="F459" s="72" t="s">
        <v>7</v>
      </c>
      <c r="G459" s="72" t="s">
        <v>8</v>
      </c>
      <c r="H459" s="72" t="s">
        <v>9</v>
      </c>
      <c r="I459" s="72" t="s">
        <v>10</v>
      </c>
      <c r="J459" s="72" t="s">
        <v>11</v>
      </c>
    </row>
    <row r="460" spans="1:11" ht="12.75">
      <c r="A460" s="13">
        <v>1</v>
      </c>
      <c r="B460" s="13">
        <v>20</v>
      </c>
      <c r="C460" s="14" t="s">
        <v>62</v>
      </c>
      <c r="D460" s="14" t="s">
        <v>61</v>
      </c>
      <c r="E460" s="15">
        <v>922</v>
      </c>
      <c r="F460" s="15">
        <v>1163</v>
      </c>
      <c r="G460" s="66">
        <v>2085</v>
      </c>
      <c r="H460" s="17">
        <v>85</v>
      </c>
      <c r="I460" s="13">
        <v>15</v>
      </c>
      <c r="J460" s="13">
        <v>2</v>
      </c>
      <c r="K460" s="49">
        <v>15</v>
      </c>
    </row>
    <row r="461" spans="1:11" ht="12.75">
      <c r="A461" s="13">
        <v>2</v>
      </c>
      <c r="B461" s="13">
        <v>20</v>
      </c>
      <c r="C461" s="14" t="s">
        <v>34</v>
      </c>
      <c r="D461" s="14" t="s">
        <v>35</v>
      </c>
      <c r="E461" s="15">
        <v>1299</v>
      </c>
      <c r="F461" s="15">
        <v>745</v>
      </c>
      <c r="G461" s="66">
        <v>2044</v>
      </c>
      <c r="H461" s="17">
        <v>75</v>
      </c>
      <c r="I461" s="13">
        <v>15</v>
      </c>
      <c r="J461" s="13">
        <v>4</v>
      </c>
      <c r="K461" s="49">
        <v>15</v>
      </c>
    </row>
    <row r="462" spans="1:11" ht="12.75">
      <c r="A462" s="13">
        <v>3</v>
      </c>
      <c r="B462" s="13">
        <v>20</v>
      </c>
      <c r="C462" s="14" t="s">
        <v>39</v>
      </c>
      <c r="D462" s="14" t="s">
        <v>1</v>
      </c>
      <c r="E462" s="15">
        <v>989</v>
      </c>
      <c r="F462" s="15">
        <v>1033</v>
      </c>
      <c r="G462" s="66">
        <v>2022</v>
      </c>
      <c r="H462" s="17">
        <v>65</v>
      </c>
      <c r="I462" s="13">
        <v>10</v>
      </c>
      <c r="J462" s="13">
        <v>2</v>
      </c>
      <c r="K462" s="49">
        <v>15</v>
      </c>
    </row>
    <row r="463" spans="1:11" ht="12.75">
      <c r="A463" s="13">
        <v>4</v>
      </c>
      <c r="B463" s="13">
        <v>20</v>
      </c>
      <c r="C463" s="14" t="s">
        <v>0</v>
      </c>
      <c r="D463" s="14" t="s">
        <v>1</v>
      </c>
      <c r="E463" s="15">
        <v>1177</v>
      </c>
      <c r="F463" s="15">
        <v>728</v>
      </c>
      <c r="G463" s="66">
        <v>1905</v>
      </c>
      <c r="H463" s="17">
        <v>60</v>
      </c>
      <c r="I463" s="13">
        <v>10</v>
      </c>
      <c r="J463" s="13">
        <v>2</v>
      </c>
      <c r="K463" s="49">
        <v>15</v>
      </c>
    </row>
    <row r="464" spans="1:11" ht="12.75">
      <c r="A464" s="13">
        <v>5</v>
      </c>
      <c r="B464" s="13">
        <v>20</v>
      </c>
      <c r="C464" s="14" t="s">
        <v>38</v>
      </c>
      <c r="D464" s="14" t="s">
        <v>1</v>
      </c>
      <c r="E464" s="15">
        <v>986</v>
      </c>
      <c r="F464" s="15">
        <v>892</v>
      </c>
      <c r="G464" s="66">
        <v>1878</v>
      </c>
      <c r="H464" s="17">
        <v>55</v>
      </c>
      <c r="I464" s="13">
        <v>0</v>
      </c>
      <c r="J464" s="13">
        <v>2</v>
      </c>
      <c r="K464" s="49">
        <v>15</v>
      </c>
    </row>
    <row r="465" spans="1:11" ht="12.75">
      <c r="A465" s="13">
        <v>6</v>
      </c>
      <c r="B465" s="13">
        <v>20</v>
      </c>
      <c r="C465" s="14" t="s">
        <v>79</v>
      </c>
      <c r="D465" s="14" t="s">
        <v>81</v>
      </c>
      <c r="E465" s="15">
        <v>1031</v>
      </c>
      <c r="F465" s="15">
        <v>826</v>
      </c>
      <c r="G465" s="66">
        <v>1857</v>
      </c>
      <c r="H465" s="17">
        <v>50</v>
      </c>
      <c r="I465" s="13">
        <v>0</v>
      </c>
      <c r="J465" s="13">
        <v>4</v>
      </c>
      <c r="K465" s="49">
        <v>15</v>
      </c>
    </row>
    <row r="466" spans="1:11" ht="12.75">
      <c r="A466" s="13">
        <v>7</v>
      </c>
      <c r="B466" s="13">
        <v>20</v>
      </c>
      <c r="C466" s="14" t="s">
        <v>47</v>
      </c>
      <c r="D466" s="14" t="s">
        <v>1</v>
      </c>
      <c r="E466" s="15">
        <v>1048</v>
      </c>
      <c r="F466" s="15">
        <v>770</v>
      </c>
      <c r="G466" s="66">
        <v>1818</v>
      </c>
      <c r="H466" s="17">
        <v>35</v>
      </c>
      <c r="I466" s="13">
        <v>0</v>
      </c>
      <c r="J466" s="13">
        <v>0</v>
      </c>
      <c r="K466" s="49">
        <v>15</v>
      </c>
    </row>
    <row r="467" spans="1:11" ht="12.75">
      <c r="A467" s="13">
        <v>8</v>
      </c>
      <c r="B467" s="13">
        <v>20</v>
      </c>
      <c r="C467" s="14" t="s">
        <v>30</v>
      </c>
      <c r="D467" s="14" t="s">
        <v>31</v>
      </c>
      <c r="E467" s="15">
        <v>1004</v>
      </c>
      <c r="F467" s="15">
        <v>760</v>
      </c>
      <c r="G467" s="66">
        <v>1764</v>
      </c>
      <c r="H467" s="17">
        <v>0</v>
      </c>
      <c r="I467" s="13">
        <v>0</v>
      </c>
      <c r="J467" s="13">
        <v>2</v>
      </c>
      <c r="K467" s="49">
        <v>15</v>
      </c>
    </row>
    <row r="468" spans="1:11" ht="12.75">
      <c r="A468" s="13">
        <v>9</v>
      </c>
      <c r="B468" s="13">
        <v>20</v>
      </c>
      <c r="C468" s="14" t="s">
        <v>59</v>
      </c>
      <c r="D468" s="14" t="s">
        <v>1</v>
      </c>
      <c r="E468" s="15">
        <v>1097</v>
      </c>
      <c r="F468" s="15">
        <v>661</v>
      </c>
      <c r="G468" s="66">
        <v>1758</v>
      </c>
      <c r="H468" s="17">
        <v>0</v>
      </c>
      <c r="I468" s="13">
        <v>0</v>
      </c>
      <c r="J468" s="13">
        <v>12</v>
      </c>
      <c r="K468" s="49">
        <v>15</v>
      </c>
    </row>
    <row r="469" spans="1:11" ht="12.75">
      <c r="A469" s="13">
        <v>10</v>
      </c>
      <c r="B469" s="13">
        <v>20</v>
      </c>
      <c r="C469" s="14" t="s">
        <v>40</v>
      </c>
      <c r="D469" s="14" t="s">
        <v>1</v>
      </c>
      <c r="E469" s="15">
        <v>797</v>
      </c>
      <c r="F469" s="15">
        <v>844</v>
      </c>
      <c r="G469" s="66">
        <v>1641</v>
      </c>
      <c r="H469" s="17">
        <v>0</v>
      </c>
      <c r="I469" s="18">
        <v>0</v>
      </c>
      <c r="J469" s="18">
        <v>2</v>
      </c>
      <c r="K469" s="49">
        <v>15</v>
      </c>
    </row>
    <row r="470" spans="1:11" ht="12.75">
      <c r="A470" s="13">
        <v>11</v>
      </c>
      <c r="B470" s="13">
        <v>20</v>
      </c>
      <c r="C470" s="14" t="s">
        <v>50</v>
      </c>
      <c r="D470" s="14" t="s">
        <v>42</v>
      </c>
      <c r="E470" s="15">
        <v>896</v>
      </c>
      <c r="F470" s="15">
        <v>718</v>
      </c>
      <c r="G470" s="66">
        <v>1614</v>
      </c>
      <c r="H470" s="17">
        <v>0</v>
      </c>
      <c r="I470" s="13">
        <v>0</v>
      </c>
      <c r="J470" s="13">
        <v>2</v>
      </c>
      <c r="K470" s="49">
        <v>15</v>
      </c>
    </row>
    <row r="471" spans="1:11" ht="12.75">
      <c r="A471" s="13">
        <v>12</v>
      </c>
      <c r="B471" s="13">
        <v>20</v>
      </c>
      <c r="C471" s="14" t="s">
        <v>51</v>
      </c>
      <c r="D471" s="14" t="s">
        <v>1</v>
      </c>
      <c r="E471" s="15">
        <v>700</v>
      </c>
      <c r="F471" s="15">
        <v>886</v>
      </c>
      <c r="G471" s="66">
        <v>1586</v>
      </c>
      <c r="H471" s="17">
        <v>0</v>
      </c>
      <c r="I471" s="13">
        <v>0</v>
      </c>
      <c r="J471" s="13">
        <v>8</v>
      </c>
      <c r="K471" s="49">
        <v>15</v>
      </c>
    </row>
    <row r="472" spans="1:11" ht="12.75">
      <c r="A472" s="13">
        <v>13</v>
      </c>
      <c r="B472" s="13">
        <v>20</v>
      </c>
      <c r="C472" s="14" t="s">
        <v>52</v>
      </c>
      <c r="D472" s="14" t="s">
        <v>35</v>
      </c>
      <c r="E472" s="15">
        <v>530</v>
      </c>
      <c r="F472" s="15">
        <v>1013</v>
      </c>
      <c r="G472" s="66">
        <v>1543</v>
      </c>
      <c r="H472" s="17">
        <v>0</v>
      </c>
      <c r="I472" s="13">
        <v>0</v>
      </c>
      <c r="J472" s="13">
        <v>10</v>
      </c>
      <c r="K472" s="49">
        <v>15</v>
      </c>
    </row>
    <row r="473" spans="1:11" ht="12.75">
      <c r="A473" s="13">
        <v>14</v>
      </c>
      <c r="B473" s="13">
        <v>20</v>
      </c>
      <c r="C473" s="14" t="s">
        <v>58</v>
      </c>
      <c r="D473" s="14" t="s">
        <v>87</v>
      </c>
      <c r="E473" s="15">
        <v>886</v>
      </c>
      <c r="F473" s="15">
        <v>575</v>
      </c>
      <c r="G473" s="66">
        <v>1461</v>
      </c>
      <c r="H473" s="17">
        <v>0</v>
      </c>
      <c r="I473" s="13">
        <v>0</v>
      </c>
      <c r="J473" s="13">
        <v>6</v>
      </c>
      <c r="K473" s="49">
        <v>15</v>
      </c>
    </row>
    <row r="474" spans="1:11" ht="12.75">
      <c r="A474" s="13">
        <v>15</v>
      </c>
      <c r="B474" s="13">
        <v>20</v>
      </c>
      <c r="C474" s="14" t="s">
        <v>44</v>
      </c>
      <c r="D474" s="14" t="s">
        <v>1</v>
      </c>
      <c r="E474" s="15">
        <v>535</v>
      </c>
      <c r="F474" s="15">
        <v>876</v>
      </c>
      <c r="G474" s="66">
        <v>1411</v>
      </c>
      <c r="H474" s="17">
        <v>0</v>
      </c>
      <c r="I474" s="13">
        <v>0</v>
      </c>
      <c r="J474" s="13">
        <v>0</v>
      </c>
      <c r="K474" s="49">
        <v>15</v>
      </c>
    </row>
    <row r="475" spans="1:11" ht="12.75">
      <c r="A475" s="13">
        <v>16</v>
      </c>
      <c r="B475" s="13">
        <v>20</v>
      </c>
      <c r="C475" s="14" t="s">
        <v>48</v>
      </c>
      <c r="D475" s="14" t="s">
        <v>42</v>
      </c>
      <c r="E475" s="15">
        <v>964</v>
      </c>
      <c r="F475" s="15">
        <v>427</v>
      </c>
      <c r="G475" s="66">
        <v>1391</v>
      </c>
      <c r="H475" s="17">
        <v>0</v>
      </c>
      <c r="I475" s="13">
        <v>0</v>
      </c>
      <c r="J475" s="13">
        <v>16</v>
      </c>
      <c r="K475" s="49">
        <v>15</v>
      </c>
    </row>
    <row r="476" spans="1:11" ht="12.75">
      <c r="A476" s="13">
        <v>17</v>
      </c>
      <c r="B476" s="13">
        <v>20</v>
      </c>
      <c r="C476" s="14" t="s">
        <v>36</v>
      </c>
      <c r="D476" s="14" t="s">
        <v>1</v>
      </c>
      <c r="E476" s="15">
        <v>801</v>
      </c>
      <c r="F476" s="15">
        <v>509</v>
      </c>
      <c r="G476" s="66">
        <v>1310</v>
      </c>
      <c r="H476" s="17">
        <v>0</v>
      </c>
      <c r="I476" s="13">
        <v>0</v>
      </c>
      <c r="J476" s="13">
        <v>10</v>
      </c>
      <c r="K476" s="49">
        <v>15</v>
      </c>
    </row>
    <row r="477" spans="1:11" ht="12.75">
      <c r="A477" s="13">
        <v>18</v>
      </c>
      <c r="B477" s="13">
        <v>20</v>
      </c>
      <c r="C477" s="14" t="s">
        <v>57</v>
      </c>
      <c r="D477" s="14" t="s">
        <v>1</v>
      </c>
      <c r="E477" s="15">
        <v>666</v>
      </c>
      <c r="F477" s="15">
        <v>526</v>
      </c>
      <c r="G477" s="66">
        <v>1192</v>
      </c>
      <c r="H477" s="17">
        <v>0</v>
      </c>
      <c r="I477" s="13">
        <v>0</v>
      </c>
      <c r="J477" s="13">
        <v>2</v>
      </c>
      <c r="K477" s="49">
        <v>15</v>
      </c>
    </row>
    <row r="478" spans="1:11" ht="12.75">
      <c r="A478" s="13">
        <v>19</v>
      </c>
      <c r="B478" s="13">
        <v>20</v>
      </c>
      <c r="C478" s="14" t="s">
        <v>37</v>
      </c>
      <c r="D478" s="14" t="s">
        <v>31</v>
      </c>
      <c r="E478" s="15">
        <v>265</v>
      </c>
      <c r="F478" s="15">
        <v>851</v>
      </c>
      <c r="G478" s="66">
        <v>1116</v>
      </c>
      <c r="H478" s="17">
        <v>0</v>
      </c>
      <c r="I478" s="13">
        <v>0</v>
      </c>
      <c r="J478" s="13">
        <v>4</v>
      </c>
      <c r="K478" s="49">
        <v>15</v>
      </c>
    </row>
    <row r="479" spans="1:11" ht="12.75">
      <c r="A479" s="13">
        <v>20</v>
      </c>
      <c r="B479" s="13">
        <v>20</v>
      </c>
      <c r="C479" s="14" t="s">
        <v>49</v>
      </c>
      <c r="D479" s="14" t="s">
        <v>35</v>
      </c>
      <c r="E479" s="15">
        <v>743</v>
      </c>
      <c r="F479" s="15">
        <v>347</v>
      </c>
      <c r="G479" s="66">
        <v>1090</v>
      </c>
      <c r="H479" s="17">
        <v>0</v>
      </c>
      <c r="I479" s="13">
        <v>0</v>
      </c>
      <c r="J479" s="13">
        <v>4</v>
      </c>
      <c r="K479" s="49">
        <v>15</v>
      </c>
    </row>
    <row r="480" spans="1:11" ht="12.75">
      <c r="A480" s="13">
        <v>21</v>
      </c>
      <c r="B480" s="13">
        <v>20</v>
      </c>
      <c r="C480" s="14" t="s">
        <v>43</v>
      </c>
      <c r="D480" s="14" t="s">
        <v>1</v>
      </c>
      <c r="E480" s="15">
        <v>300</v>
      </c>
      <c r="F480" s="15">
        <v>743</v>
      </c>
      <c r="G480" s="66">
        <v>1043</v>
      </c>
      <c r="H480" s="17">
        <v>0</v>
      </c>
      <c r="I480" s="13">
        <v>0</v>
      </c>
      <c r="J480" s="13">
        <v>20</v>
      </c>
      <c r="K480" s="49">
        <v>15</v>
      </c>
    </row>
    <row r="481" spans="1:11" ht="12.75">
      <c r="A481" s="13">
        <v>22</v>
      </c>
      <c r="B481" s="13">
        <v>20</v>
      </c>
      <c r="C481" s="14" t="s">
        <v>41</v>
      </c>
      <c r="D481" s="14" t="s">
        <v>42</v>
      </c>
      <c r="E481" s="15">
        <v>136</v>
      </c>
      <c r="F481" s="15">
        <v>813</v>
      </c>
      <c r="G481" s="66">
        <v>949</v>
      </c>
      <c r="H481" s="17">
        <v>0</v>
      </c>
      <c r="I481" s="13">
        <v>0</v>
      </c>
      <c r="J481" s="13">
        <v>6</v>
      </c>
      <c r="K481" s="49">
        <v>15</v>
      </c>
    </row>
    <row r="482" spans="1:11" ht="12.75">
      <c r="A482" s="13">
        <v>23</v>
      </c>
      <c r="B482" s="13">
        <v>20</v>
      </c>
      <c r="C482" s="14" t="s">
        <v>78</v>
      </c>
      <c r="D482" s="14" t="s">
        <v>42</v>
      </c>
      <c r="E482" s="15">
        <v>498</v>
      </c>
      <c r="F482" s="15">
        <v>414</v>
      </c>
      <c r="G482" s="66">
        <v>912</v>
      </c>
      <c r="H482" s="17">
        <v>0</v>
      </c>
      <c r="I482" s="13">
        <v>0</v>
      </c>
      <c r="J482" s="13">
        <v>2</v>
      </c>
      <c r="K482" s="49">
        <v>15</v>
      </c>
    </row>
    <row r="483" spans="1:11" ht="12.75">
      <c r="A483" s="13">
        <v>24</v>
      </c>
      <c r="B483" s="13">
        <v>20</v>
      </c>
      <c r="C483" s="14" t="s">
        <v>55</v>
      </c>
      <c r="D483" s="14" t="s">
        <v>1</v>
      </c>
      <c r="E483" s="15">
        <v>163</v>
      </c>
      <c r="F483" s="15">
        <v>445</v>
      </c>
      <c r="G483" s="66">
        <v>608</v>
      </c>
      <c r="H483" s="17">
        <v>0</v>
      </c>
      <c r="I483" s="13">
        <v>0</v>
      </c>
      <c r="J483" s="13">
        <v>4</v>
      </c>
      <c r="K483" s="49">
        <v>15</v>
      </c>
    </row>
    <row r="484" spans="1:11" ht="12.75">
      <c r="A484" s="13">
        <v>25</v>
      </c>
      <c r="B484" s="13">
        <v>20</v>
      </c>
      <c r="C484" s="14" t="s">
        <v>56</v>
      </c>
      <c r="D484" s="14" t="s">
        <v>42</v>
      </c>
      <c r="E484" s="15">
        <v>217</v>
      </c>
      <c r="F484" s="15">
        <v>342</v>
      </c>
      <c r="G484" s="66">
        <v>559</v>
      </c>
      <c r="H484" s="15">
        <v>0</v>
      </c>
      <c r="I484" s="18">
        <v>0</v>
      </c>
      <c r="J484" s="18">
        <v>4</v>
      </c>
      <c r="K484" s="49">
        <v>15</v>
      </c>
    </row>
    <row r="485" spans="2:10" ht="16.5">
      <c r="B485" s="75">
        <f>SUM(B460:B484)</f>
        <v>500</v>
      </c>
      <c r="C485" s="74"/>
      <c r="D485" s="77">
        <v>25</v>
      </c>
      <c r="E485" s="86">
        <v>330</v>
      </c>
      <c r="F485" s="86">
        <f>D485+E485</f>
        <v>355</v>
      </c>
      <c r="G485" s="79"/>
      <c r="H485" s="75">
        <f>SUM(H460:H484)</f>
        <v>425</v>
      </c>
      <c r="I485" s="75">
        <f>SUM(I460:I484)</f>
        <v>50</v>
      </c>
      <c r="J485" s="75">
        <f>SUM(J460:J484)</f>
        <v>130</v>
      </c>
    </row>
    <row r="486" spans="5:10" ht="15.75">
      <c r="E486" s="317" t="s">
        <v>105</v>
      </c>
      <c r="F486" s="317"/>
      <c r="G486" s="317"/>
      <c r="H486" s="317"/>
      <c r="I486" s="318">
        <v>2046</v>
      </c>
      <c r="J486" s="318"/>
    </row>
    <row r="487" spans="5:10" ht="15.75">
      <c r="E487" s="319" t="s">
        <v>106</v>
      </c>
      <c r="F487" s="319"/>
      <c r="G487" s="319"/>
      <c r="H487" s="319"/>
      <c r="I487" s="320">
        <v>80</v>
      </c>
      <c r="J487" s="320"/>
    </row>
    <row r="488" spans="5:10" ht="15.75">
      <c r="E488" s="319" t="s">
        <v>107</v>
      </c>
      <c r="F488" s="319"/>
      <c r="G488" s="319"/>
      <c r="H488" s="319"/>
      <c r="I488" s="320">
        <v>0</v>
      </c>
      <c r="J488" s="320"/>
    </row>
    <row r="489" spans="5:10" ht="15.75">
      <c r="E489" s="317" t="s">
        <v>108</v>
      </c>
      <c r="F489" s="317"/>
      <c r="G489" s="317"/>
      <c r="H489" s="317"/>
      <c r="I489" s="317">
        <f>SUM(J485+I486+I487)-I488</f>
        <v>2256</v>
      </c>
      <c r="J489" s="317"/>
    </row>
    <row r="491" spans="1:10" ht="18">
      <c r="A491" s="316" t="s">
        <v>102</v>
      </c>
      <c r="B491" s="316"/>
      <c r="C491" s="316"/>
      <c r="D491" s="316"/>
      <c r="E491" s="316"/>
      <c r="F491" s="316"/>
      <c r="G491" s="316"/>
      <c r="H491" s="316"/>
      <c r="I491" s="316"/>
      <c r="J491" s="316"/>
    </row>
    <row r="492" spans="1:10" ht="18">
      <c r="A492" s="316" t="s">
        <v>126</v>
      </c>
      <c r="B492" s="316"/>
      <c r="C492" s="316"/>
      <c r="D492" s="316"/>
      <c r="E492" s="316"/>
      <c r="F492" s="316"/>
      <c r="G492" s="316"/>
      <c r="H492" s="316"/>
      <c r="I492" s="316"/>
      <c r="J492" s="316"/>
    </row>
    <row r="493" spans="1:10" ht="12.75">
      <c r="A493" s="72" t="s">
        <v>63</v>
      </c>
      <c r="B493" s="72" t="s">
        <v>3</v>
      </c>
      <c r="C493" s="73" t="s">
        <v>64</v>
      </c>
      <c r="D493" s="73" t="s">
        <v>65</v>
      </c>
      <c r="E493" s="72" t="s">
        <v>104</v>
      </c>
      <c r="F493" s="72" t="s">
        <v>7</v>
      </c>
      <c r="G493" s="72" t="s">
        <v>8</v>
      </c>
      <c r="H493" s="72" t="s">
        <v>9</v>
      </c>
      <c r="I493" s="72" t="s">
        <v>10</v>
      </c>
      <c r="J493" s="72" t="s">
        <v>11</v>
      </c>
    </row>
    <row r="494" spans="1:11" ht="12.75">
      <c r="A494" s="13">
        <v>1</v>
      </c>
      <c r="B494" s="13">
        <v>20</v>
      </c>
      <c r="C494" s="14" t="s">
        <v>0</v>
      </c>
      <c r="D494" s="14" t="s">
        <v>1</v>
      </c>
      <c r="E494" s="15">
        <v>1032</v>
      </c>
      <c r="F494" s="15">
        <v>1222</v>
      </c>
      <c r="G494" s="66">
        <v>2254</v>
      </c>
      <c r="H494" s="17">
        <v>80</v>
      </c>
      <c r="I494" s="13">
        <v>9</v>
      </c>
      <c r="J494" s="13">
        <v>0</v>
      </c>
      <c r="K494" s="49">
        <v>16</v>
      </c>
    </row>
    <row r="495" spans="1:11" ht="12.75">
      <c r="A495" s="13">
        <v>2</v>
      </c>
      <c r="B495" s="13">
        <v>20</v>
      </c>
      <c r="C495" s="14" t="s">
        <v>38</v>
      </c>
      <c r="D495" s="14" t="s">
        <v>1</v>
      </c>
      <c r="E495" s="15">
        <v>934</v>
      </c>
      <c r="F495" s="15">
        <v>1065</v>
      </c>
      <c r="G495" s="66">
        <v>1999</v>
      </c>
      <c r="H495" s="17">
        <v>75</v>
      </c>
      <c r="I495" s="13">
        <v>0</v>
      </c>
      <c r="J495" s="13">
        <v>2</v>
      </c>
      <c r="K495" s="49">
        <v>16</v>
      </c>
    </row>
    <row r="496" spans="1:11" ht="12.75">
      <c r="A496" s="13">
        <v>3</v>
      </c>
      <c r="B496" s="13">
        <v>20</v>
      </c>
      <c r="C496" s="14" t="s">
        <v>58</v>
      </c>
      <c r="D496" s="14" t="s">
        <v>87</v>
      </c>
      <c r="E496" s="15">
        <v>1350</v>
      </c>
      <c r="F496" s="15">
        <v>584</v>
      </c>
      <c r="G496" s="66">
        <v>1934</v>
      </c>
      <c r="H496" s="17">
        <v>65</v>
      </c>
      <c r="I496" s="13">
        <v>13</v>
      </c>
      <c r="J496" s="13">
        <v>4</v>
      </c>
      <c r="K496" s="49">
        <v>16</v>
      </c>
    </row>
    <row r="497" spans="1:11" ht="12.75">
      <c r="A497" s="13">
        <v>4</v>
      </c>
      <c r="B497" s="13">
        <v>20</v>
      </c>
      <c r="C497" s="14" t="s">
        <v>55</v>
      </c>
      <c r="D497" s="14" t="s">
        <v>1</v>
      </c>
      <c r="E497" s="15">
        <v>1254</v>
      </c>
      <c r="F497" s="15">
        <v>553</v>
      </c>
      <c r="G497" s="66">
        <v>1807</v>
      </c>
      <c r="H497" s="17">
        <v>60</v>
      </c>
      <c r="I497" s="13">
        <v>9</v>
      </c>
      <c r="J497" s="13">
        <v>0</v>
      </c>
      <c r="K497" s="49">
        <v>16</v>
      </c>
    </row>
    <row r="498" spans="1:11" ht="12.75">
      <c r="A498" s="13">
        <v>5</v>
      </c>
      <c r="B498" s="13">
        <v>20</v>
      </c>
      <c r="C498" s="14" t="s">
        <v>57</v>
      </c>
      <c r="D498" s="14" t="s">
        <v>1</v>
      </c>
      <c r="E498" s="15">
        <v>812</v>
      </c>
      <c r="F498" s="15">
        <v>967</v>
      </c>
      <c r="G498" s="66">
        <v>1779</v>
      </c>
      <c r="H498" s="17">
        <v>50</v>
      </c>
      <c r="I498" s="13">
        <v>0</v>
      </c>
      <c r="J498" s="13">
        <v>4</v>
      </c>
      <c r="K498" s="49">
        <v>16</v>
      </c>
    </row>
    <row r="499" spans="1:11" ht="12.75">
      <c r="A499" s="13">
        <v>6</v>
      </c>
      <c r="B499" s="13">
        <v>20</v>
      </c>
      <c r="C499" s="14" t="s">
        <v>40</v>
      </c>
      <c r="D499" s="14" t="s">
        <v>1</v>
      </c>
      <c r="E499" s="15">
        <v>756</v>
      </c>
      <c r="F499" s="15">
        <v>1000</v>
      </c>
      <c r="G499" s="66">
        <v>1756</v>
      </c>
      <c r="H499" s="17">
        <v>44</v>
      </c>
      <c r="I499" s="13">
        <v>0</v>
      </c>
      <c r="J499" s="13">
        <v>4</v>
      </c>
      <c r="K499" s="49">
        <v>16</v>
      </c>
    </row>
    <row r="500" spans="1:11" ht="12.75">
      <c r="A500" s="13">
        <v>7</v>
      </c>
      <c r="B500" s="13">
        <v>20</v>
      </c>
      <c r="C500" s="14" t="s">
        <v>47</v>
      </c>
      <c r="D500" s="14" t="s">
        <v>1</v>
      </c>
      <c r="E500" s="15">
        <v>712</v>
      </c>
      <c r="F500" s="15">
        <v>962</v>
      </c>
      <c r="G500" s="66">
        <v>1674</v>
      </c>
      <c r="H500" s="17">
        <v>0</v>
      </c>
      <c r="I500" s="13">
        <v>0</v>
      </c>
      <c r="J500" s="13">
        <v>2</v>
      </c>
      <c r="K500" s="49">
        <v>16</v>
      </c>
    </row>
    <row r="501" spans="1:11" ht="12.75">
      <c r="A501" s="13">
        <v>8</v>
      </c>
      <c r="B501" s="13">
        <v>20</v>
      </c>
      <c r="C501" s="14" t="s">
        <v>51</v>
      </c>
      <c r="D501" s="14" t="s">
        <v>1</v>
      </c>
      <c r="E501" s="15">
        <v>624</v>
      </c>
      <c r="F501" s="15">
        <v>1025</v>
      </c>
      <c r="G501" s="66">
        <v>1649</v>
      </c>
      <c r="H501" s="17">
        <v>0</v>
      </c>
      <c r="I501" s="13">
        <v>0</v>
      </c>
      <c r="J501" s="13">
        <v>4</v>
      </c>
      <c r="K501" s="49">
        <v>16</v>
      </c>
    </row>
    <row r="502" spans="1:11" ht="12.75">
      <c r="A502" s="13">
        <v>9</v>
      </c>
      <c r="B502" s="13">
        <v>20</v>
      </c>
      <c r="C502" s="14" t="s">
        <v>48</v>
      </c>
      <c r="D502" s="14" t="s">
        <v>42</v>
      </c>
      <c r="E502" s="15">
        <v>1094</v>
      </c>
      <c r="F502" s="15">
        <v>486</v>
      </c>
      <c r="G502" s="66">
        <v>1580</v>
      </c>
      <c r="H502" s="17">
        <v>0</v>
      </c>
      <c r="I502" s="13">
        <v>0</v>
      </c>
      <c r="J502" s="13">
        <v>8</v>
      </c>
      <c r="K502" s="49">
        <v>16</v>
      </c>
    </row>
    <row r="503" spans="1:11" ht="12.75">
      <c r="A503" s="13">
        <v>10</v>
      </c>
      <c r="B503" s="13">
        <v>20</v>
      </c>
      <c r="C503" s="14" t="s">
        <v>37</v>
      </c>
      <c r="D503" s="14" t="s">
        <v>31</v>
      </c>
      <c r="E503" s="15">
        <v>929</v>
      </c>
      <c r="F503" s="15">
        <v>591</v>
      </c>
      <c r="G503" s="66">
        <v>1520</v>
      </c>
      <c r="H503" s="17">
        <v>0</v>
      </c>
      <c r="I503" s="18">
        <v>0</v>
      </c>
      <c r="J503" s="18">
        <v>4</v>
      </c>
      <c r="K503" s="49">
        <v>16</v>
      </c>
    </row>
    <row r="504" spans="1:11" ht="12.75">
      <c r="A504" s="13">
        <v>11</v>
      </c>
      <c r="B504" s="13">
        <v>20</v>
      </c>
      <c r="C504" s="14" t="s">
        <v>50</v>
      </c>
      <c r="D504" s="14" t="s">
        <v>42</v>
      </c>
      <c r="E504" s="15">
        <v>808</v>
      </c>
      <c r="F504" s="15">
        <v>710</v>
      </c>
      <c r="G504" s="66">
        <v>1518</v>
      </c>
      <c r="H504" s="17">
        <v>0</v>
      </c>
      <c r="I504" s="13">
        <v>0</v>
      </c>
      <c r="J504" s="13">
        <v>0</v>
      </c>
      <c r="K504" s="49">
        <v>16</v>
      </c>
    </row>
    <row r="505" spans="1:11" ht="12.75">
      <c r="A505" s="13">
        <v>12</v>
      </c>
      <c r="B505" s="13">
        <v>20</v>
      </c>
      <c r="C505" s="14" t="s">
        <v>34</v>
      </c>
      <c r="D505" s="14" t="s">
        <v>35</v>
      </c>
      <c r="E505" s="15">
        <v>232</v>
      </c>
      <c r="F505" s="15">
        <v>1259</v>
      </c>
      <c r="G505" s="66">
        <v>1491</v>
      </c>
      <c r="H505" s="17">
        <v>0</v>
      </c>
      <c r="I505" s="13">
        <v>13</v>
      </c>
      <c r="J505" s="13">
        <v>12</v>
      </c>
      <c r="K505" s="49">
        <v>16</v>
      </c>
    </row>
    <row r="506" spans="1:11" ht="12.75">
      <c r="A506" s="13">
        <v>13</v>
      </c>
      <c r="B506" s="13">
        <v>20</v>
      </c>
      <c r="C506" s="14" t="s">
        <v>49</v>
      </c>
      <c r="D506" s="14" t="s">
        <v>35</v>
      </c>
      <c r="E506" s="15">
        <v>678</v>
      </c>
      <c r="F506" s="15">
        <v>735</v>
      </c>
      <c r="G506" s="66">
        <v>1413</v>
      </c>
      <c r="H506" s="17">
        <v>0</v>
      </c>
      <c r="I506" s="13">
        <v>0</v>
      </c>
      <c r="J506" s="13">
        <v>2</v>
      </c>
      <c r="K506" s="49">
        <v>16</v>
      </c>
    </row>
    <row r="507" spans="1:11" ht="12.75">
      <c r="A507" s="13">
        <v>14</v>
      </c>
      <c r="B507" s="13">
        <v>20</v>
      </c>
      <c r="C507" s="14" t="s">
        <v>36</v>
      </c>
      <c r="D507" s="14" t="s">
        <v>1</v>
      </c>
      <c r="E507" s="15">
        <v>782</v>
      </c>
      <c r="F507" s="15">
        <v>622</v>
      </c>
      <c r="G507" s="66">
        <v>1404</v>
      </c>
      <c r="H507" s="17">
        <v>0</v>
      </c>
      <c r="I507" s="13">
        <v>0</v>
      </c>
      <c r="J507" s="13">
        <v>12</v>
      </c>
      <c r="K507" s="49">
        <v>16</v>
      </c>
    </row>
    <row r="508" spans="1:11" ht="12.75">
      <c r="A508" s="13">
        <v>15</v>
      </c>
      <c r="B508" s="13">
        <v>20</v>
      </c>
      <c r="C508" s="14" t="s">
        <v>30</v>
      </c>
      <c r="D508" s="14" t="s">
        <v>31</v>
      </c>
      <c r="E508" s="15">
        <v>809</v>
      </c>
      <c r="F508" s="15">
        <v>561</v>
      </c>
      <c r="G508" s="66">
        <v>1370</v>
      </c>
      <c r="H508" s="17">
        <v>0</v>
      </c>
      <c r="I508" s="13">
        <v>0</v>
      </c>
      <c r="J508" s="13">
        <v>4</v>
      </c>
      <c r="K508" s="49">
        <v>16</v>
      </c>
    </row>
    <row r="509" spans="1:11" ht="12.75">
      <c r="A509" s="13">
        <v>16</v>
      </c>
      <c r="B509" s="13">
        <v>20</v>
      </c>
      <c r="C509" s="14" t="s">
        <v>44</v>
      </c>
      <c r="D509" s="14" t="s">
        <v>1</v>
      </c>
      <c r="E509" s="15">
        <v>738</v>
      </c>
      <c r="F509" s="15">
        <v>547</v>
      </c>
      <c r="G509" s="66">
        <v>1285</v>
      </c>
      <c r="H509" s="15">
        <v>0</v>
      </c>
      <c r="I509" s="18">
        <v>0</v>
      </c>
      <c r="J509" s="18">
        <v>6</v>
      </c>
      <c r="K509" s="49">
        <v>16</v>
      </c>
    </row>
    <row r="510" spans="1:11" ht="12.75">
      <c r="A510" s="13">
        <v>17</v>
      </c>
      <c r="B510" s="13">
        <v>20</v>
      </c>
      <c r="C510" s="14" t="s">
        <v>59</v>
      </c>
      <c r="D510" s="14" t="s">
        <v>1</v>
      </c>
      <c r="E510" s="15">
        <v>406</v>
      </c>
      <c r="F510" s="15">
        <v>763</v>
      </c>
      <c r="G510" s="66">
        <v>1169</v>
      </c>
      <c r="H510" s="17">
        <v>0</v>
      </c>
      <c r="I510" s="13">
        <v>0</v>
      </c>
      <c r="J510" s="13">
        <v>12</v>
      </c>
      <c r="K510" s="49">
        <v>16</v>
      </c>
    </row>
    <row r="511" spans="1:11" ht="12.75">
      <c r="A511" s="13">
        <v>18</v>
      </c>
      <c r="B511" s="13">
        <v>20</v>
      </c>
      <c r="C511" s="14" t="s">
        <v>52</v>
      </c>
      <c r="D511" s="14" t="s">
        <v>35</v>
      </c>
      <c r="E511" s="15">
        <v>593</v>
      </c>
      <c r="F511" s="15">
        <v>517</v>
      </c>
      <c r="G511" s="66">
        <v>1110</v>
      </c>
      <c r="H511" s="17">
        <v>0</v>
      </c>
      <c r="I511" s="13">
        <v>0</v>
      </c>
      <c r="J511" s="13">
        <v>4</v>
      </c>
      <c r="K511" s="49">
        <v>16</v>
      </c>
    </row>
    <row r="512" spans="1:11" ht="12.75">
      <c r="A512" s="13">
        <v>19</v>
      </c>
      <c r="B512" s="13">
        <v>20</v>
      </c>
      <c r="C512" s="14" t="s">
        <v>39</v>
      </c>
      <c r="D512" s="14" t="s">
        <v>1</v>
      </c>
      <c r="E512" s="15">
        <v>743</v>
      </c>
      <c r="F512" s="15">
        <v>274</v>
      </c>
      <c r="G512" s="66">
        <v>1017</v>
      </c>
      <c r="H512" s="17">
        <v>0</v>
      </c>
      <c r="I512" s="13">
        <v>0</v>
      </c>
      <c r="J512" s="13">
        <v>8</v>
      </c>
      <c r="K512" s="49">
        <v>16</v>
      </c>
    </row>
    <row r="513" spans="1:11" ht="12.75">
      <c r="A513" s="13">
        <v>20</v>
      </c>
      <c r="B513" s="13">
        <v>20</v>
      </c>
      <c r="C513" s="14" t="s">
        <v>43</v>
      </c>
      <c r="D513" s="14" t="s">
        <v>1</v>
      </c>
      <c r="E513" s="15">
        <v>-21</v>
      </c>
      <c r="F513" s="15">
        <v>845</v>
      </c>
      <c r="G513" s="66">
        <v>824</v>
      </c>
      <c r="H513" s="17">
        <v>0</v>
      </c>
      <c r="I513" s="13">
        <v>0</v>
      </c>
      <c r="J513" s="13">
        <v>18</v>
      </c>
      <c r="K513" s="49">
        <v>16</v>
      </c>
    </row>
    <row r="514" spans="1:11" ht="12.75">
      <c r="A514" s="13">
        <v>21</v>
      </c>
      <c r="B514" s="13">
        <v>20</v>
      </c>
      <c r="C514" s="14" t="s">
        <v>41</v>
      </c>
      <c r="D514" s="14" t="s">
        <v>42</v>
      </c>
      <c r="E514" s="15">
        <v>82</v>
      </c>
      <c r="F514" s="15">
        <v>600</v>
      </c>
      <c r="G514" s="66">
        <v>682</v>
      </c>
      <c r="H514" s="17">
        <v>0</v>
      </c>
      <c r="I514" s="13">
        <v>0</v>
      </c>
      <c r="J514" s="13">
        <v>6</v>
      </c>
      <c r="K514" s="49">
        <v>16</v>
      </c>
    </row>
    <row r="515" spans="1:11" ht="12.75">
      <c r="A515" s="13">
        <v>22</v>
      </c>
      <c r="B515" s="13">
        <v>20</v>
      </c>
      <c r="C515" s="14" t="s">
        <v>62</v>
      </c>
      <c r="D515" s="14" t="s">
        <v>61</v>
      </c>
      <c r="E515" s="15">
        <v>223</v>
      </c>
      <c r="F515" s="15">
        <v>191</v>
      </c>
      <c r="G515" s="66">
        <v>414</v>
      </c>
      <c r="H515" s="17">
        <v>0</v>
      </c>
      <c r="I515" s="13">
        <v>0</v>
      </c>
      <c r="J515" s="13">
        <v>28</v>
      </c>
      <c r="K515" s="49">
        <v>16</v>
      </c>
    </row>
    <row r="516" spans="2:10" ht="16.5">
      <c r="B516" s="75">
        <f>SUM(B494:B515)</f>
        <v>440</v>
      </c>
      <c r="C516" s="74"/>
      <c r="D516" s="77">
        <v>22</v>
      </c>
      <c r="E516" s="86">
        <v>355</v>
      </c>
      <c r="F516" s="86">
        <f>D516+E516</f>
        <v>377</v>
      </c>
      <c r="G516" s="79"/>
      <c r="H516" s="75">
        <f>SUM(H494:H515)</f>
        <v>374</v>
      </c>
      <c r="I516" s="75">
        <f>SUM(I494:I515)</f>
        <v>44</v>
      </c>
      <c r="J516" s="75">
        <f>SUM(J494:J515)</f>
        <v>144</v>
      </c>
    </row>
    <row r="517" spans="5:10" ht="15.75">
      <c r="E517" s="317" t="s">
        <v>105</v>
      </c>
      <c r="F517" s="317"/>
      <c r="G517" s="317"/>
      <c r="H517" s="317"/>
      <c r="I517" s="318">
        <v>2176</v>
      </c>
      <c r="J517" s="318"/>
    </row>
    <row r="518" spans="5:10" ht="15.75">
      <c r="E518" s="319" t="s">
        <v>106</v>
      </c>
      <c r="F518" s="319"/>
      <c r="G518" s="319"/>
      <c r="H518" s="319"/>
      <c r="I518" s="320">
        <v>80</v>
      </c>
      <c r="J518" s="320"/>
    </row>
    <row r="519" spans="5:10" ht="15.75">
      <c r="E519" s="319" t="s">
        <v>107</v>
      </c>
      <c r="F519" s="319"/>
      <c r="G519" s="319"/>
      <c r="H519" s="319"/>
      <c r="I519" s="320">
        <v>0</v>
      </c>
      <c r="J519" s="320"/>
    </row>
    <row r="520" spans="5:10" ht="15.75">
      <c r="E520" s="317" t="s">
        <v>108</v>
      </c>
      <c r="F520" s="317"/>
      <c r="G520" s="317"/>
      <c r="H520" s="317"/>
      <c r="I520" s="317">
        <f>SUM(J516+I517+I518-I519)</f>
        <v>2400</v>
      </c>
      <c r="J520" s="317"/>
    </row>
    <row r="522" spans="1:10" ht="18">
      <c r="A522" s="316" t="s">
        <v>102</v>
      </c>
      <c r="B522" s="316"/>
      <c r="C522" s="316"/>
      <c r="D522" s="316"/>
      <c r="E522" s="316"/>
      <c r="F522" s="316"/>
      <c r="G522" s="316"/>
      <c r="H522" s="316"/>
      <c r="I522" s="316"/>
      <c r="J522" s="316"/>
    </row>
    <row r="523" spans="1:10" ht="18">
      <c r="A523" s="316" t="s">
        <v>127</v>
      </c>
      <c r="B523" s="316"/>
      <c r="C523" s="316"/>
      <c r="D523" s="316"/>
      <c r="E523" s="316"/>
      <c r="F523" s="316"/>
      <c r="G523" s="316"/>
      <c r="H523" s="316"/>
      <c r="I523" s="316"/>
      <c r="J523" s="316"/>
    </row>
    <row r="524" spans="1:10" ht="12.75">
      <c r="A524" s="72" t="s">
        <v>63</v>
      </c>
      <c r="B524" s="72" t="s">
        <v>3</v>
      </c>
      <c r="C524" s="73" t="s">
        <v>64</v>
      </c>
      <c r="D524" s="73" t="s">
        <v>65</v>
      </c>
      <c r="E524" s="72" t="s">
        <v>104</v>
      </c>
      <c r="F524" s="72" t="s">
        <v>7</v>
      </c>
      <c r="G524" s="72" t="s">
        <v>8</v>
      </c>
      <c r="H524" s="72" t="s">
        <v>9</v>
      </c>
      <c r="I524" s="72" t="s">
        <v>10</v>
      </c>
      <c r="J524" s="72" t="s">
        <v>11</v>
      </c>
    </row>
    <row r="525" spans="1:11" ht="12.75">
      <c r="A525" s="13">
        <v>1</v>
      </c>
      <c r="B525" s="13">
        <v>20</v>
      </c>
      <c r="C525" s="14" t="s">
        <v>0</v>
      </c>
      <c r="D525" s="14" t="s">
        <v>1</v>
      </c>
      <c r="E525" s="15">
        <v>964</v>
      </c>
      <c r="F525" s="15">
        <v>819</v>
      </c>
      <c r="G525" s="66">
        <v>1783</v>
      </c>
      <c r="H525" s="17">
        <v>80</v>
      </c>
      <c r="I525" s="13">
        <v>9</v>
      </c>
      <c r="J525" s="13">
        <v>0</v>
      </c>
      <c r="K525" s="49">
        <v>17</v>
      </c>
    </row>
    <row r="526" spans="1:11" ht="12.75">
      <c r="A526" s="13">
        <v>2</v>
      </c>
      <c r="B526" s="13">
        <v>20</v>
      </c>
      <c r="C526" s="14" t="s">
        <v>37</v>
      </c>
      <c r="D526" s="14" t="s">
        <v>31</v>
      </c>
      <c r="E526" s="15">
        <v>980</v>
      </c>
      <c r="F526" s="15">
        <v>793</v>
      </c>
      <c r="G526" s="66">
        <v>1773</v>
      </c>
      <c r="H526" s="17">
        <v>75</v>
      </c>
      <c r="I526" s="13">
        <v>13</v>
      </c>
      <c r="J526" s="13">
        <v>2</v>
      </c>
      <c r="K526" s="49">
        <v>17</v>
      </c>
    </row>
    <row r="527" spans="1:11" ht="12.75">
      <c r="A527" s="13">
        <v>3</v>
      </c>
      <c r="B527" s="13">
        <v>20</v>
      </c>
      <c r="C527" s="14" t="s">
        <v>38</v>
      </c>
      <c r="D527" s="14" t="s">
        <v>1</v>
      </c>
      <c r="E527" s="15">
        <v>921</v>
      </c>
      <c r="F527" s="15">
        <v>755</v>
      </c>
      <c r="G527" s="66">
        <v>1676</v>
      </c>
      <c r="H527" s="17">
        <v>65</v>
      </c>
      <c r="I527" s="13">
        <v>0</v>
      </c>
      <c r="J527" s="13">
        <v>8</v>
      </c>
      <c r="K527" s="49">
        <v>17</v>
      </c>
    </row>
    <row r="528" spans="1:11" ht="12.75">
      <c r="A528" s="13">
        <v>4</v>
      </c>
      <c r="B528" s="13">
        <v>20</v>
      </c>
      <c r="C528" s="14" t="s">
        <v>40</v>
      </c>
      <c r="D528" s="14" t="s">
        <v>1</v>
      </c>
      <c r="E528" s="15">
        <v>546</v>
      </c>
      <c r="F528" s="15">
        <v>1110</v>
      </c>
      <c r="G528" s="66">
        <v>1656</v>
      </c>
      <c r="H528" s="17">
        <v>60</v>
      </c>
      <c r="I528" s="13">
        <v>13</v>
      </c>
      <c r="J528" s="13">
        <v>8</v>
      </c>
      <c r="K528" s="49">
        <v>17</v>
      </c>
    </row>
    <row r="529" spans="1:11" ht="12.75">
      <c r="A529" s="13">
        <v>5</v>
      </c>
      <c r="B529" s="13">
        <v>20</v>
      </c>
      <c r="C529" s="14" t="s">
        <v>85</v>
      </c>
      <c r="D529" s="14" t="s">
        <v>86</v>
      </c>
      <c r="E529" s="15">
        <v>859</v>
      </c>
      <c r="F529" s="15">
        <v>783</v>
      </c>
      <c r="G529" s="66">
        <v>1642</v>
      </c>
      <c r="H529" s="17">
        <v>50</v>
      </c>
      <c r="I529" s="13">
        <v>0</v>
      </c>
      <c r="J529" s="13">
        <v>4</v>
      </c>
      <c r="K529" s="49">
        <v>17</v>
      </c>
    </row>
    <row r="530" spans="1:11" ht="12.75">
      <c r="A530" s="13">
        <v>6</v>
      </c>
      <c r="B530" s="13">
        <v>20</v>
      </c>
      <c r="C530" s="14" t="s">
        <v>34</v>
      </c>
      <c r="D530" s="14" t="s">
        <v>35</v>
      </c>
      <c r="E530" s="15">
        <v>881</v>
      </c>
      <c r="F530" s="15">
        <v>759</v>
      </c>
      <c r="G530" s="66">
        <v>1640</v>
      </c>
      <c r="H530" s="17">
        <v>44</v>
      </c>
      <c r="I530" s="13">
        <v>0</v>
      </c>
      <c r="J530" s="13">
        <v>4</v>
      </c>
      <c r="K530" s="49">
        <v>17</v>
      </c>
    </row>
    <row r="531" spans="1:11" ht="12.75">
      <c r="A531" s="13">
        <v>7</v>
      </c>
      <c r="B531" s="13">
        <v>20</v>
      </c>
      <c r="C531" s="14" t="s">
        <v>59</v>
      </c>
      <c r="D531" s="14" t="s">
        <v>1</v>
      </c>
      <c r="E531" s="15">
        <v>606</v>
      </c>
      <c r="F531" s="15">
        <v>946</v>
      </c>
      <c r="G531" s="66">
        <v>1552</v>
      </c>
      <c r="H531" s="17">
        <v>0</v>
      </c>
      <c r="I531" s="13">
        <v>0</v>
      </c>
      <c r="J531" s="13">
        <v>6</v>
      </c>
      <c r="K531" s="49">
        <v>17</v>
      </c>
    </row>
    <row r="532" spans="1:11" ht="12.75">
      <c r="A532" s="13">
        <v>8</v>
      </c>
      <c r="B532" s="13">
        <v>20</v>
      </c>
      <c r="C532" s="14" t="s">
        <v>30</v>
      </c>
      <c r="D532" s="14" t="s">
        <v>31</v>
      </c>
      <c r="E532" s="15">
        <v>543</v>
      </c>
      <c r="F532" s="15">
        <v>925</v>
      </c>
      <c r="G532" s="66">
        <v>1468</v>
      </c>
      <c r="H532" s="17">
        <v>0</v>
      </c>
      <c r="I532" s="13">
        <v>0</v>
      </c>
      <c r="J532" s="13">
        <v>12</v>
      </c>
      <c r="K532" s="49">
        <v>17</v>
      </c>
    </row>
    <row r="533" spans="1:11" ht="12.75">
      <c r="A533" s="13">
        <v>9</v>
      </c>
      <c r="B533" s="13">
        <v>20</v>
      </c>
      <c r="C533" s="14" t="s">
        <v>79</v>
      </c>
      <c r="D533" s="14" t="s">
        <v>81</v>
      </c>
      <c r="E533" s="15">
        <v>719</v>
      </c>
      <c r="F533" s="15">
        <v>728</v>
      </c>
      <c r="G533" s="66">
        <v>1447</v>
      </c>
      <c r="H533" s="17">
        <v>0</v>
      </c>
      <c r="I533" s="13">
        <v>0</v>
      </c>
      <c r="J533" s="13">
        <v>8</v>
      </c>
      <c r="K533" s="49">
        <v>17</v>
      </c>
    </row>
    <row r="534" spans="1:11" ht="12.75">
      <c r="A534" s="13">
        <v>10</v>
      </c>
      <c r="B534" s="13">
        <v>20</v>
      </c>
      <c r="C534" s="14" t="s">
        <v>39</v>
      </c>
      <c r="D534" s="14" t="s">
        <v>1</v>
      </c>
      <c r="E534" s="15">
        <v>942</v>
      </c>
      <c r="F534" s="15">
        <v>413</v>
      </c>
      <c r="G534" s="66">
        <v>1355</v>
      </c>
      <c r="H534" s="17">
        <v>0</v>
      </c>
      <c r="I534" s="18">
        <v>0</v>
      </c>
      <c r="J534" s="18">
        <v>4</v>
      </c>
      <c r="K534" s="49">
        <v>17</v>
      </c>
    </row>
    <row r="535" spans="1:11" ht="12.75">
      <c r="A535" s="13">
        <v>11</v>
      </c>
      <c r="B535" s="13">
        <v>20</v>
      </c>
      <c r="C535" s="14" t="s">
        <v>56</v>
      </c>
      <c r="D535" s="14" t="s">
        <v>42</v>
      </c>
      <c r="E535" s="15">
        <v>719</v>
      </c>
      <c r="F535" s="15">
        <v>629</v>
      </c>
      <c r="G535" s="66">
        <v>1348</v>
      </c>
      <c r="H535" s="17">
        <v>0</v>
      </c>
      <c r="I535" s="13">
        <v>0</v>
      </c>
      <c r="J535" s="13">
        <v>8</v>
      </c>
      <c r="K535" s="49">
        <v>17</v>
      </c>
    </row>
    <row r="536" spans="1:11" ht="12.75">
      <c r="A536" s="13">
        <v>12</v>
      </c>
      <c r="B536" s="13">
        <v>20</v>
      </c>
      <c r="C536" s="14" t="s">
        <v>41</v>
      </c>
      <c r="D536" s="14" t="s">
        <v>42</v>
      </c>
      <c r="E536" s="15">
        <v>754</v>
      </c>
      <c r="F536" s="15">
        <v>590</v>
      </c>
      <c r="G536" s="66">
        <v>1344</v>
      </c>
      <c r="H536" s="17">
        <v>0</v>
      </c>
      <c r="I536" s="13">
        <v>0</v>
      </c>
      <c r="J536" s="13">
        <v>2</v>
      </c>
      <c r="K536" s="49">
        <v>17</v>
      </c>
    </row>
    <row r="537" spans="1:11" ht="12.75">
      <c r="A537" s="13">
        <v>13</v>
      </c>
      <c r="B537" s="13">
        <v>20</v>
      </c>
      <c r="C537" s="14" t="s">
        <v>36</v>
      </c>
      <c r="D537" s="14" t="s">
        <v>1</v>
      </c>
      <c r="E537" s="15">
        <v>523</v>
      </c>
      <c r="F537" s="15">
        <v>749</v>
      </c>
      <c r="G537" s="66">
        <v>1272</v>
      </c>
      <c r="H537" s="17">
        <v>0</v>
      </c>
      <c r="I537" s="13">
        <v>0</v>
      </c>
      <c r="J537" s="13">
        <v>4</v>
      </c>
      <c r="K537" s="49">
        <v>17</v>
      </c>
    </row>
    <row r="538" spans="1:11" ht="12.75">
      <c r="A538" s="13">
        <v>14</v>
      </c>
      <c r="B538" s="13">
        <v>20</v>
      </c>
      <c r="C538" s="14" t="s">
        <v>44</v>
      </c>
      <c r="D538" s="14" t="s">
        <v>1</v>
      </c>
      <c r="E538" s="15">
        <v>678</v>
      </c>
      <c r="F538" s="15">
        <v>581</v>
      </c>
      <c r="G538" s="66">
        <v>1259</v>
      </c>
      <c r="H538" s="17">
        <v>0</v>
      </c>
      <c r="I538" s="13">
        <v>0</v>
      </c>
      <c r="J538" s="13">
        <v>2</v>
      </c>
      <c r="K538" s="49">
        <v>17</v>
      </c>
    </row>
    <row r="539" spans="1:11" ht="12.75">
      <c r="A539" s="13">
        <v>15</v>
      </c>
      <c r="B539" s="13">
        <v>20</v>
      </c>
      <c r="C539" s="14" t="s">
        <v>47</v>
      </c>
      <c r="D539" s="14" t="s">
        <v>1</v>
      </c>
      <c r="E539" s="15">
        <v>414</v>
      </c>
      <c r="F539" s="15">
        <v>836</v>
      </c>
      <c r="G539" s="66">
        <v>1250</v>
      </c>
      <c r="H539" s="17">
        <v>0</v>
      </c>
      <c r="I539" s="13">
        <v>0</v>
      </c>
      <c r="J539" s="13">
        <v>4</v>
      </c>
      <c r="K539" s="49">
        <v>17</v>
      </c>
    </row>
    <row r="540" spans="1:11" ht="12.75">
      <c r="A540" s="13">
        <v>16</v>
      </c>
      <c r="B540" s="13">
        <v>20</v>
      </c>
      <c r="C540" s="14" t="s">
        <v>58</v>
      </c>
      <c r="D540" s="14" t="s">
        <v>87</v>
      </c>
      <c r="E540" s="15">
        <v>720</v>
      </c>
      <c r="F540" s="15">
        <v>507</v>
      </c>
      <c r="G540" s="66">
        <v>1227</v>
      </c>
      <c r="H540" s="15">
        <v>0</v>
      </c>
      <c r="I540" s="18">
        <v>0</v>
      </c>
      <c r="J540" s="18">
        <v>4</v>
      </c>
      <c r="K540" s="49">
        <v>17</v>
      </c>
    </row>
    <row r="541" spans="1:11" ht="12.75">
      <c r="A541" s="13">
        <v>17</v>
      </c>
      <c r="B541" s="13">
        <v>20</v>
      </c>
      <c r="C541" s="14" t="s">
        <v>57</v>
      </c>
      <c r="D541" s="14" t="s">
        <v>1</v>
      </c>
      <c r="E541" s="15">
        <v>169</v>
      </c>
      <c r="F541" s="15">
        <v>1039</v>
      </c>
      <c r="G541" s="66">
        <v>1208</v>
      </c>
      <c r="H541" s="17">
        <v>0</v>
      </c>
      <c r="I541" s="13">
        <v>9</v>
      </c>
      <c r="J541" s="13">
        <v>6</v>
      </c>
      <c r="K541" s="49">
        <v>17</v>
      </c>
    </row>
    <row r="542" spans="1:11" ht="12.75">
      <c r="A542" s="13">
        <v>18</v>
      </c>
      <c r="B542" s="13">
        <v>20</v>
      </c>
      <c r="C542" s="14" t="s">
        <v>43</v>
      </c>
      <c r="D542" s="14" t="s">
        <v>1</v>
      </c>
      <c r="E542" s="15">
        <v>441</v>
      </c>
      <c r="F542" s="15">
        <v>532</v>
      </c>
      <c r="G542" s="66">
        <v>973</v>
      </c>
      <c r="H542" s="17">
        <v>0</v>
      </c>
      <c r="I542" s="13">
        <v>0</v>
      </c>
      <c r="J542" s="13">
        <v>10</v>
      </c>
      <c r="K542" s="49">
        <v>17</v>
      </c>
    </row>
    <row r="543" spans="1:11" ht="12.75">
      <c r="A543" s="13">
        <v>19</v>
      </c>
      <c r="B543" s="13">
        <v>20</v>
      </c>
      <c r="C543" s="14" t="s">
        <v>51</v>
      </c>
      <c r="D543" s="14" t="s">
        <v>1</v>
      </c>
      <c r="E543" s="15">
        <v>131</v>
      </c>
      <c r="F543" s="15">
        <v>608</v>
      </c>
      <c r="G543" s="66">
        <v>739</v>
      </c>
      <c r="H543" s="17">
        <v>0</v>
      </c>
      <c r="I543" s="13">
        <v>0</v>
      </c>
      <c r="J543" s="13">
        <v>16</v>
      </c>
      <c r="K543" s="49">
        <v>17</v>
      </c>
    </row>
    <row r="544" spans="1:11" ht="12.75">
      <c r="A544" s="13">
        <v>20</v>
      </c>
      <c r="B544" s="13">
        <v>20</v>
      </c>
      <c r="C544" s="14" t="s">
        <v>55</v>
      </c>
      <c r="D544" s="14" t="s">
        <v>1</v>
      </c>
      <c r="E544" s="15">
        <v>495</v>
      </c>
      <c r="F544" s="15">
        <v>242</v>
      </c>
      <c r="G544" s="66">
        <v>737</v>
      </c>
      <c r="H544" s="17">
        <v>0</v>
      </c>
      <c r="I544" s="13">
        <v>0</v>
      </c>
      <c r="J544" s="13">
        <v>4</v>
      </c>
      <c r="K544" s="49">
        <v>17</v>
      </c>
    </row>
    <row r="545" spans="1:11" ht="12.75">
      <c r="A545" s="13">
        <v>21</v>
      </c>
      <c r="B545" s="13">
        <v>20</v>
      </c>
      <c r="C545" s="14" t="s">
        <v>52</v>
      </c>
      <c r="D545" s="14" t="s">
        <v>35</v>
      </c>
      <c r="E545" s="15">
        <v>315</v>
      </c>
      <c r="F545" s="15">
        <v>62</v>
      </c>
      <c r="G545" s="66">
        <v>377</v>
      </c>
      <c r="H545" s="17">
        <v>0</v>
      </c>
      <c r="I545" s="13">
        <v>0</v>
      </c>
      <c r="J545" s="13">
        <v>14</v>
      </c>
      <c r="K545" s="49">
        <v>17</v>
      </c>
    </row>
    <row r="546" spans="1:11" ht="12.75">
      <c r="A546" s="13">
        <v>22</v>
      </c>
      <c r="B546" s="13">
        <v>20</v>
      </c>
      <c r="C546" s="14" t="s">
        <v>62</v>
      </c>
      <c r="D546" s="14" t="s">
        <v>61</v>
      </c>
      <c r="E546" s="15">
        <v>0</v>
      </c>
      <c r="F546" s="15">
        <v>0</v>
      </c>
      <c r="G546" s="66">
        <v>0</v>
      </c>
      <c r="H546" s="17">
        <v>0</v>
      </c>
      <c r="I546" s="13">
        <v>0</v>
      </c>
      <c r="J546" s="13">
        <v>20</v>
      </c>
      <c r="K546" s="49">
        <v>17</v>
      </c>
    </row>
    <row r="547" spans="2:10" ht="16.5">
      <c r="B547" s="75">
        <f>SUM(B525:B545)</f>
        <v>420</v>
      </c>
      <c r="C547" s="74"/>
      <c r="D547" s="77">
        <v>22</v>
      </c>
      <c r="E547" s="86">
        <v>377</v>
      </c>
      <c r="F547" s="86">
        <f>D547+E547</f>
        <v>399</v>
      </c>
      <c r="G547" s="79"/>
      <c r="H547" s="75">
        <f>SUM(H525:H546)</f>
        <v>374</v>
      </c>
      <c r="I547" s="75">
        <f>SUM(I525:I546)</f>
        <v>44</v>
      </c>
      <c r="J547" s="75">
        <f>SUM(J525:J546)</f>
        <v>150</v>
      </c>
    </row>
    <row r="548" spans="5:10" ht="15.75">
      <c r="E548" s="317" t="s">
        <v>105</v>
      </c>
      <c r="F548" s="317"/>
      <c r="G548" s="317"/>
      <c r="H548" s="317"/>
      <c r="I548" s="318">
        <v>2320</v>
      </c>
      <c r="J548" s="318"/>
    </row>
    <row r="549" spans="5:10" ht="15.75">
      <c r="E549" s="319" t="s">
        <v>106</v>
      </c>
      <c r="F549" s="319"/>
      <c r="G549" s="319"/>
      <c r="H549" s="319"/>
      <c r="I549" s="320">
        <v>80</v>
      </c>
      <c r="J549" s="320"/>
    </row>
    <row r="550" spans="5:10" ht="15.75">
      <c r="E550" s="319" t="s">
        <v>107</v>
      </c>
      <c r="F550" s="319"/>
      <c r="G550" s="319"/>
      <c r="H550" s="319"/>
      <c r="I550" s="320">
        <v>0</v>
      </c>
      <c r="J550" s="320"/>
    </row>
    <row r="551" spans="5:10" ht="15.75">
      <c r="E551" s="317" t="s">
        <v>108</v>
      </c>
      <c r="F551" s="317"/>
      <c r="G551" s="317"/>
      <c r="H551" s="317"/>
      <c r="I551" s="317">
        <f>SUM(J547+I548+I549-I550)</f>
        <v>2550</v>
      </c>
      <c r="J551" s="317"/>
    </row>
    <row r="553" spans="1:11" ht="18">
      <c r="A553" s="316" t="s">
        <v>102</v>
      </c>
      <c r="B553" s="316"/>
      <c r="C553" s="316"/>
      <c r="D553" s="316"/>
      <c r="E553" s="316"/>
      <c r="F553" s="316"/>
      <c r="G553" s="316"/>
      <c r="H553" s="316"/>
      <c r="I553" s="316"/>
      <c r="J553" s="316"/>
      <c r="K553" s="88"/>
    </row>
    <row r="554" spans="1:10" ht="18">
      <c r="A554" s="316" t="s">
        <v>128</v>
      </c>
      <c r="B554" s="316"/>
      <c r="C554" s="316"/>
      <c r="D554" s="316"/>
      <c r="E554" s="316"/>
      <c r="F554" s="316"/>
      <c r="G554" s="316"/>
      <c r="H554" s="316"/>
      <c r="I554" s="316"/>
      <c r="J554" s="316"/>
    </row>
    <row r="555" spans="1:10" ht="12.75">
      <c r="A555" s="72" t="s">
        <v>63</v>
      </c>
      <c r="B555" s="72" t="s">
        <v>3</v>
      </c>
      <c r="C555" s="73" t="s">
        <v>64</v>
      </c>
      <c r="D555" s="73" t="s">
        <v>65</v>
      </c>
      <c r="E555" s="72" t="s">
        <v>104</v>
      </c>
      <c r="F555" s="72" t="s">
        <v>7</v>
      </c>
      <c r="G555" s="72" t="s">
        <v>8</v>
      </c>
      <c r="H555" s="72" t="s">
        <v>9</v>
      </c>
      <c r="I555" s="72" t="s">
        <v>10</v>
      </c>
      <c r="J555" s="72" t="s">
        <v>11</v>
      </c>
    </row>
    <row r="556" spans="1:11" ht="12.75">
      <c r="A556" s="13">
        <v>1</v>
      </c>
      <c r="B556" s="13">
        <v>20</v>
      </c>
      <c r="C556" s="14" t="s">
        <v>52</v>
      </c>
      <c r="D556" s="14" t="s">
        <v>35</v>
      </c>
      <c r="E556" s="15">
        <v>1172</v>
      </c>
      <c r="F556" s="15">
        <v>860</v>
      </c>
      <c r="G556" s="66">
        <v>2032</v>
      </c>
      <c r="H556" s="17">
        <v>85</v>
      </c>
      <c r="I556" s="13">
        <v>14</v>
      </c>
      <c r="J556" s="13">
        <v>2</v>
      </c>
      <c r="K556" s="49">
        <v>18</v>
      </c>
    </row>
    <row r="557" spans="1:11" ht="12.75">
      <c r="A557" s="13">
        <v>2</v>
      </c>
      <c r="B557" s="13">
        <v>20</v>
      </c>
      <c r="C557" s="14" t="s">
        <v>59</v>
      </c>
      <c r="D557" s="14" t="s">
        <v>1</v>
      </c>
      <c r="E557" s="15">
        <v>1157</v>
      </c>
      <c r="F557" s="15">
        <v>681</v>
      </c>
      <c r="G557" s="66">
        <v>1838</v>
      </c>
      <c r="H557" s="17">
        <v>80</v>
      </c>
      <c r="I557" s="13">
        <v>10</v>
      </c>
      <c r="J557" s="13">
        <v>4</v>
      </c>
      <c r="K557" s="49">
        <v>18</v>
      </c>
    </row>
    <row r="558" spans="1:11" ht="12.75">
      <c r="A558" s="13">
        <v>3</v>
      </c>
      <c r="B558" s="13">
        <v>20</v>
      </c>
      <c r="C558" s="14" t="s">
        <v>37</v>
      </c>
      <c r="D558" s="14" t="s">
        <v>31</v>
      </c>
      <c r="E558" s="15">
        <v>654</v>
      </c>
      <c r="F558" s="15">
        <v>1095</v>
      </c>
      <c r="G558" s="66">
        <v>1749</v>
      </c>
      <c r="H558" s="17">
        <v>70</v>
      </c>
      <c r="I558" s="13">
        <v>14</v>
      </c>
      <c r="J558" s="13">
        <v>4</v>
      </c>
      <c r="K558" s="49">
        <v>18</v>
      </c>
    </row>
    <row r="559" spans="1:11" ht="12.75">
      <c r="A559" s="13">
        <v>4</v>
      </c>
      <c r="B559" s="13">
        <v>20</v>
      </c>
      <c r="C559" s="14" t="s">
        <v>38</v>
      </c>
      <c r="D559" s="14" t="s">
        <v>1</v>
      </c>
      <c r="E559" s="15">
        <v>973</v>
      </c>
      <c r="F559" s="15">
        <v>743</v>
      </c>
      <c r="G559" s="66">
        <v>1716</v>
      </c>
      <c r="H559" s="17">
        <v>65</v>
      </c>
      <c r="I559" s="13">
        <v>0</v>
      </c>
      <c r="J559" s="13">
        <v>8</v>
      </c>
      <c r="K559" s="49">
        <v>18</v>
      </c>
    </row>
    <row r="560" spans="1:11" ht="12.75">
      <c r="A560" s="13">
        <v>5</v>
      </c>
      <c r="B560" s="13">
        <v>20</v>
      </c>
      <c r="C560" s="14" t="s">
        <v>30</v>
      </c>
      <c r="D560" s="14" t="s">
        <v>31</v>
      </c>
      <c r="E560" s="15">
        <v>656</v>
      </c>
      <c r="F560" s="15">
        <v>1049</v>
      </c>
      <c r="G560" s="66">
        <v>1705</v>
      </c>
      <c r="H560" s="17">
        <v>60</v>
      </c>
      <c r="I560" s="13">
        <v>10</v>
      </c>
      <c r="J560" s="13">
        <v>0</v>
      </c>
      <c r="K560" s="49">
        <v>18</v>
      </c>
    </row>
    <row r="561" spans="1:11" ht="12.75">
      <c r="A561" s="13">
        <v>6</v>
      </c>
      <c r="B561" s="13">
        <v>20</v>
      </c>
      <c r="C561" s="14" t="s">
        <v>58</v>
      </c>
      <c r="D561" s="14" t="s">
        <v>35</v>
      </c>
      <c r="E561" s="15">
        <v>830</v>
      </c>
      <c r="F561" s="15">
        <v>822</v>
      </c>
      <c r="G561" s="66">
        <v>1652</v>
      </c>
      <c r="H561" s="17">
        <v>48</v>
      </c>
      <c r="I561" s="13">
        <v>0</v>
      </c>
      <c r="J561" s="13">
        <v>16</v>
      </c>
      <c r="K561" s="49">
        <v>18</v>
      </c>
    </row>
    <row r="562" spans="1:11" ht="12.75">
      <c r="A562" s="13">
        <v>7</v>
      </c>
      <c r="B562" s="13">
        <v>20</v>
      </c>
      <c r="C562" s="14" t="s">
        <v>36</v>
      </c>
      <c r="D562" s="14" t="s">
        <v>1</v>
      </c>
      <c r="E562" s="15">
        <v>760</v>
      </c>
      <c r="F562" s="15">
        <v>760</v>
      </c>
      <c r="G562" s="66">
        <v>1520</v>
      </c>
      <c r="H562" s="17">
        <v>0</v>
      </c>
      <c r="I562" s="13">
        <v>0</v>
      </c>
      <c r="J562" s="13">
        <v>2</v>
      </c>
      <c r="K562" s="49">
        <v>18</v>
      </c>
    </row>
    <row r="563" spans="1:11" ht="12.75">
      <c r="A563" s="13">
        <v>8</v>
      </c>
      <c r="B563" s="13">
        <v>20</v>
      </c>
      <c r="C563" s="14" t="s">
        <v>44</v>
      </c>
      <c r="D563" s="14" t="s">
        <v>1</v>
      </c>
      <c r="E563" s="15">
        <v>847</v>
      </c>
      <c r="F563" s="15">
        <v>627</v>
      </c>
      <c r="G563" s="66">
        <v>1474</v>
      </c>
      <c r="H563" s="17">
        <v>0</v>
      </c>
      <c r="I563" s="13">
        <v>0</v>
      </c>
      <c r="J563" s="13">
        <v>4</v>
      </c>
      <c r="K563" s="49">
        <v>18</v>
      </c>
    </row>
    <row r="564" spans="1:11" ht="12.75">
      <c r="A564" s="13">
        <v>9</v>
      </c>
      <c r="B564" s="13">
        <v>20</v>
      </c>
      <c r="C564" s="14" t="s">
        <v>39</v>
      </c>
      <c r="D564" s="14" t="s">
        <v>1</v>
      </c>
      <c r="E564" s="15">
        <v>820</v>
      </c>
      <c r="F564" s="15">
        <v>626</v>
      </c>
      <c r="G564" s="66">
        <v>1446</v>
      </c>
      <c r="H564" s="17">
        <v>0</v>
      </c>
      <c r="I564" s="13">
        <v>0</v>
      </c>
      <c r="J564" s="13">
        <v>10</v>
      </c>
      <c r="K564" s="49">
        <v>18</v>
      </c>
    </row>
    <row r="565" spans="1:11" ht="12.75">
      <c r="A565" s="13">
        <v>10</v>
      </c>
      <c r="B565" s="13">
        <v>20</v>
      </c>
      <c r="C565" s="14" t="s">
        <v>41</v>
      </c>
      <c r="D565" s="14" t="s">
        <v>42</v>
      </c>
      <c r="E565" s="15">
        <v>735</v>
      </c>
      <c r="F565" s="15">
        <v>604</v>
      </c>
      <c r="G565" s="66">
        <v>1339</v>
      </c>
      <c r="H565" s="17">
        <v>0</v>
      </c>
      <c r="I565" s="18">
        <v>0</v>
      </c>
      <c r="J565" s="18">
        <v>10</v>
      </c>
      <c r="K565" s="49">
        <v>18</v>
      </c>
    </row>
    <row r="566" spans="1:11" ht="12.75">
      <c r="A566" s="13">
        <v>11</v>
      </c>
      <c r="B566" s="13">
        <v>20</v>
      </c>
      <c r="C566" s="14" t="s">
        <v>50</v>
      </c>
      <c r="D566" s="14" t="s">
        <v>42</v>
      </c>
      <c r="E566" s="15">
        <v>820</v>
      </c>
      <c r="F566" s="15">
        <v>514</v>
      </c>
      <c r="G566" s="66">
        <v>1334</v>
      </c>
      <c r="H566" s="17">
        <v>0</v>
      </c>
      <c r="I566" s="13">
        <v>0</v>
      </c>
      <c r="J566" s="13">
        <v>6</v>
      </c>
      <c r="K566" s="49">
        <v>18</v>
      </c>
    </row>
    <row r="567" spans="1:11" ht="12.75">
      <c r="A567" s="13">
        <v>12</v>
      </c>
      <c r="B567" s="13">
        <v>20</v>
      </c>
      <c r="C567" s="14" t="s">
        <v>49</v>
      </c>
      <c r="D567" s="14" t="s">
        <v>35</v>
      </c>
      <c r="E567" s="15">
        <v>803</v>
      </c>
      <c r="F567" s="15">
        <v>496</v>
      </c>
      <c r="G567" s="66">
        <v>1299</v>
      </c>
      <c r="H567" s="17">
        <v>0</v>
      </c>
      <c r="I567" s="13">
        <v>0</v>
      </c>
      <c r="J567" s="13">
        <v>2</v>
      </c>
      <c r="K567" s="49">
        <v>18</v>
      </c>
    </row>
    <row r="568" spans="1:11" ht="12.75">
      <c r="A568" s="13">
        <v>13</v>
      </c>
      <c r="B568" s="13">
        <v>20</v>
      </c>
      <c r="C568" s="14" t="s">
        <v>51</v>
      </c>
      <c r="D568" s="14" t="s">
        <v>1</v>
      </c>
      <c r="E568" s="15">
        <v>1093</v>
      </c>
      <c r="F568" s="15">
        <v>193</v>
      </c>
      <c r="G568" s="66">
        <v>1286</v>
      </c>
      <c r="H568" s="17">
        <v>0</v>
      </c>
      <c r="I568" s="13">
        <v>0</v>
      </c>
      <c r="J568" s="13">
        <v>8</v>
      </c>
      <c r="K568" s="49">
        <v>18</v>
      </c>
    </row>
    <row r="569" spans="1:11" ht="12.75">
      <c r="A569" s="13">
        <v>14</v>
      </c>
      <c r="B569" s="13">
        <v>20</v>
      </c>
      <c r="C569" s="14" t="s">
        <v>90</v>
      </c>
      <c r="D569" s="14" t="s">
        <v>91</v>
      </c>
      <c r="E569" s="15">
        <v>622</v>
      </c>
      <c r="F569" s="15">
        <v>646</v>
      </c>
      <c r="G569" s="66">
        <v>1268</v>
      </c>
      <c r="H569" s="17">
        <v>0</v>
      </c>
      <c r="I569" s="13">
        <v>0</v>
      </c>
      <c r="J569" s="13">
        <v>2</v>
      </c>
      <c r="K569" s="49">
        <v>18</v>
      </c>
    </row>
    <row r="570" spans="1:11" ht="12.75">
      <c r="A570" s="13">
        <v>15</v>
      </c>
      <c r="B570" s="13">
        <v>20</v>
      </c>
      <c r="C570" s="14" t="s">
        <v>47</v>
      </c>
      <c r="D570" s="14" t="s">
        <v>1</v>
      </c>
      <c r="E570" s="15">
        <v>308</v>
      </c>
      <c r="F570" s="15">
        <v>947</v>
      </c>
      <c r="G570" s="66">
        <v>1255</v>
      </c>
      <c r="H570" s="17">
        <v>0</v>
      </c>
      <c r="I570" s="13">
        <v>0</v>
      </c>
      <c r="J570" s="13">
        <v>8</v>
      </c>
      <c r="K570" s="49">
        <v>18</v>
      </c>
    </row>
    <row r="571" spans="1:11" ht="12.75">
      <c r="A571" s="13">
        <v>16</v>
      </c>
      <c r="B571" s="13">
        <v>20</v>
      </c>
      <c r="C571" s="14" t="s">
        <v>70</v>
      </c>
      <c r="D571" s="14" t="s">
        <v>71</v>
      </c>
      <c r="E571" s="15">
        <v>651</v>
      </c>
      <c r="F571" s="15">
        <v>508</v>
      </c>
      <c r="G571" s="66">
        <v>1159</v>
      </c>
      <c r="H571" s="15">
        <v>0</v>
      </c>
      <c r="I571" s="18">
        <v>0</v>
      </c>
      <c r="J571" s="18">
        <v>12</v>
      </c>
      <c r="K571" s="49">
        <v>18</v>
      </c>
    </row>
    <row r="572" spans="1:11" ht="12.75">
      <c r="A572" s="13">
        <v>17</v>
      </c>
      <c r="B572" s="13">
        <v>20</v>
      </c>
      <c r="C572" s="14" t="s">
        <v>0</v>
      </c>
      <c r="D572" s="14" t="s">
        <v>1</v>
      </c>
      <c r="E572" s="15">
        <v>404</v>
      </c>
      <c r="F572" s="15">
        <v>699</v>
      </c>
      <c r="G572" s="66">
        <v>1103</v>
      </c>
      <c r="H572" s="17">
        <v>0</v>
      </c>
      <c r="I572" s="13">
        <v>0</v>
      </c>
      <c r="J572" s="13">
        <v>8</v>
      </c>
      <c r="K572" s="49">
        <v>18</v>
      </c>
    </row>
    <row r="573" spans="1:11" ht="12.75">
      <c r="A573" s="13">
        <v>18</v>
      </c>
      <c r="B573" s="13">
        <v>20</v>
      </c>
      <c r="C573" s="14" t="s">
        <v>57</v>
      </c>
      <c r="D573" s="14" t="s">
        <v>1</v>
      </c>
      <c r="E573" s="15">
        <v>268</v>
      </c>
      <c r="F573" s="15">
        <v>824</v>
      </c>
      <c r="G573" s="66">
        <v>1092</v>
      </c>
      <c r="H573" s="17">
        <v>0</v>
      </c>
      <c r="I573" s="13">
        <v>0</v>
      </c>
      <c r="J573" s="13">
        <v>6</v>
      </c>
      <c r="K573" s="49">
        <v>18</v>
      </c>
    </row>
    <row r="574" spans="1:11" ht="12.75">
      <c r="A574" s="13">
        <v>19</v>
      </c>
      <c r="B574" s="13">
        <v>20</v>
      </c>
      <c r="C574" s="14" t="s">
        <v>55</v>
      </c>
      <c r="D574" s="14" t="s">
        <v>1</v>
      </c>
      <c r="E574" s="15">
        <v>584</v>
      </c>
      <c r="F574" s="15">
        <v>467</v>
      </c>
      <c r="G574" s="66">
        <v>1051</v>
      </c>
      <c r="H574" s="17">
        <v>0</v>
      </c>
      <c r="I574" s="13">
        <v>0</v>
      </c>
      <c r="J574" s="13">
        <v>2</v>
      </c>
      <c r="K574" s="49">
        <v>18</v>
      </c>
    </row>
    <row r="575" spans="1:11" ht="12.75">
      <c r="A575" s="13">
        <v>20</v>
      </c>
      <c r="B575" s="13">
        <v>20</v>
      </c>
      <c r="C575" s="14" t="s">
        <v>34</v>
      </c>
      <c r="D575" s="14" t="s">
        <v>35</v>
      </c>
      <c r="E575" s="15">
        <v>586</v>
      </c>
      <c r="F575" s="15">
        <v>423</v>
      </c>
      <c r="G575" s="66">
        <v>1009</v>
      </c>
      <c r="H575" s="17">
        <v>0</v>
      </c>
      <c r="I575" s="13">
        <v>0</v>
      </c>
      <c r="J575" s="13">
        <v>14</v>
      </c>
      <c r="K575" s="49">
        <v>18</v>
      </c>
    </row>
    <row r="576" spans="1:11" ht="12.75">
      <c r="A576" s="13">
        <v>21</v>
      </c>
      <c r="B576" s="13">
        <v>20</v>
      </c>
      <c r="C576" s="14" t="s">
        <v>40</v>
      </c>
      <c r="D576" s="14" t="s">
        <v>1</v>
      </c>
      <c r="E576" s="15">
        <v>312</v>
      </c>
      <c r="F576" s="15">
        <v>688</v>
      </c>
      <c r="G576" s="66">
        <v>1000</v>
      </c>
      <c r="H576" s="17">
        <v>0</v>
      </c>
      <c r="I576" s="13">
        <v>0</v>
      </c>
      <c r="J576" s="13">
        <v>10</v>
      </c>
      <c r="K576" s="49">
        <v>18</v>
      </c>
    </row>
    <row r="577" spans="1:11" ht="12.75">
      <c r="A577" s="13">
        <v>22</v>
      </c>
      <c r="B577" s="13">
        <v>20</v>
      </c>
      <c r="C577" s="14" t="s">
        <v>76</v>
      </c>
      <c r="D577" s="14" t="s">
        <v>71</v>
      </c>
      <c r="E577" s="15">
        <v>610</v>
      </c>
      <c r="F577" s="15">
        <v>316</v>
      </c>
      <c r="G577" s="66">
        <v>926</v>
      </c>
      <c r="H577" s="17">
        <v>0</v>
      </c>
      <c r="I577" s="13">
        <v>0</v>
      </c>
      <c r="J577" s="13">
        <v>12</v>
      </c>
      <c r="K577" s="49">
        <v>18</v>
      </c>
    </row>
    <row r="578" spans="1:11" ht="12.75">
      <c r="A578" s="13">
        <v>23</v>
      </c>
      <c r="B578" s="13">
        <v>20</v>
      </c>
      <c r="C578" s="14" t="s">
        <v>48</v>
      </c>
      <c r="D578" s="14" t="s">
        <v>42</v>
      </c>
      <c r="E578" s="15">
        <v>75</v>
      </c>
      <c r="F578" s="15">
        <v>786</v>
      </c>
      <c r="G578" s="66">
        <v>861</v>
      </c>
      <c r="H578" s="17">
        <v>0</v>
      </c>
      <c r="I578" s="13">
        <v>0</v>
      </c>
      <c r="J578" s="13">
        <v>12</v>
      </c>
      <c r="K578" s="49">
        <v>18</v>
      </c>
    </row>
    <row r="579" spans="1:11" ht="12.75">
      <c r="A579" s="13">
        <v>24</v>
      </c>
      <c r="B579" s="13">
        <v>20</v>
      </c>
      <c r="C579" s="14" t="s">
        <v>56</v>
      </c>
      <c r="D579" s="14" t="s">
        <v>42</v>
      </c>
      <c r="E579" s="15">
        <v>212</v>
      </c>
      <c r="F579" s="15">
        <v>488</v>
      </c>
      <c r="G579" s="66">
        <v>700</v>
      </c>
      <c r="H579" s="17">
        <v>0</v>
      </c>
      <c r="I579" s="13">
        <v>0</v>
      </c>
      <c r="J579" s="13">
        <v>6</v>
      </c>
      <c r="K579" s="49">
        <v>18</v>
      </c>
    </row>
    <row r="580" spans="2:10" ht="16.5">
      <c r="B580" s="75">
        <f>SUM(B556:B579)</f>
        <v>480</v>
      </c>
      <c r="C580" s="74"/>
      <c r="D580" s="77">
        <v>24</v>
      </c>
      <c r="E580" s="86">
        <v>399</v>
      </c>
      <c r="F580" s="86">
        <f>D580+E580</f>
        <v>423</v>
      </c>
      <c r="G580" s="79"/>
      <c r="H580" s="75">
        <f>SUM(H556:H579)</f>
        <v>408</v>
      </c>
      <c r="I580" s="75">
        <f>SUM(I556:I579)</f>
        <v>48</v>
      </c>
      <c r="J580" s="75">
        <f>SUM(J556:J579)</f>
        <v>168</v>
      </c>
    </row>
    <row r="581" spans="5:10" ht="15.75">
      <c r="E581" s="317" t="s">
        <v>105</v>
      </c>
      <c r="F581" s="317"/>
      <c r="G581" s="317"/>
      <c r="H581" s="317"/>
      <c r="I581" s="318">
        <v>2470</v>
      </c>
      <c r="J581" s="318"/>
    </row>
    <row r="582" spans="5:10" ht="15.75">
      <c r="E582" s="319" t="s">
        <v>106</v>
      </c>
      <c r="F582" s="319"/>
      <c r="G582" s="319"/>
      <c r="H582" s="319"/>
      <c r="I582" s="320">
        <v>90</v>
      </c>
      <c r="J582" s="320"/>
    </row>
    <row r="583" spans="5:10" ht="15.75">
      <c r="E583" s="319" t="s">
        <v>107</v>
      </c>
      <c r="F583" s="319"/>
      <c r="G583" s="319"/>
      <c r="H583" s="319"/>
      <c r="I583" s="320">
        <v>0</v>
      </c>
      <c r="J583" s="320"/>
    </row>
    <row r="584" spans="5:10" ht="15.75">
      <c r="E584" s="317" t="s">
        <v>108</v>
      </c>
      <c r="F584" s="317"/>
      <c r="G584" s="317"/>
      <c r="H584" s="317"/>
      <c r="I584" s="317">
        <f>SUM(J580+I581+I582-I583)</f>
        <v>2728</v>
      </c>
      <c r="J584" s="317"/>
    </row>
    <row r="586" spans="1:11" ht="18">
      <c r="A586" s="316" t="s">
        <v>102</v>
      </c>
      <c r="B586" s="316"/>
      <c r="C586" s="316"/>
      <c r="D586" s="316"/>
      <c r="E586" s="316"/>
      <c r="F586" s="316"/>
      <c r="G586" s="316"/>
      <c r="H586" s="316"/>
      <c r="I586" s="316"/>
      <c r="J586" s="316"/>
      <c r="K586" s="88"/>
    </row>
    <row r="587" spans="1:10" ht="18">
      <c r="A587" s="316" t="s">
        <v>129</v>
      </c>
      <c r="B587" s="316"/>
      <c r="C587" s="316"/>
      <c r="D587" s="316"/>
      <c r="E587" s="316"/>
      <c r="F587" s="316"/>
      <c r="G587" s="316"/>
      <c r="H587" s="316"/>
      <c r="I587" s="316"/>
      <c r="J587" s="316"/>
    </row>
    <row r="588" spans="1:10" ht="12.75">
      <c r="A588" s="72" t="s">
        <v>63</v>
      </c>
      <c r="B588" s="72" t="s">
        <v>3</v>
      </c>
      <c r="C588" s="73" t="s">
        <v>64</v>
      </c>
      <c r="D588" s="73" t="s">
        <v>65</v>
      </c>
      <c r="E588" s="72" t="s">
        <v>104</v>
      </c>
      <c r="F588" s="72" t="s">
        <v>7</v>
      </c>
      <c r="G588" s="72" t="s">
        <v>8</v>
      </c>
      <c r="H588" s="72" t="s">
        <v>9</v>
      </c>
      <c r="I588" s="72" t="s">
        <v>10</v>
      </c>
      <c r="J588" s="72" t="s">
        <v>11</v>
      </c>
    </row>
    <row r="589" spans="1:11" ht="12.75">
      <c r="A589" s="13">
        <v>1</v>
      </c>
      <c r="B589" s="13">
        <v>20</v>
      </c>
      <c r="C589" s="14" t="s">
        <v>62</v>
      </c>
      <c r="D589" s="14" t="s">
        <v>61</v>
      </c>
      <c r="E589" s="15">
        <v>1046</v>
      </c>
      <c r="F589" s="15">
        <v>1000</v>
      </c>
      <c r="G589" s="66">
        <v>2046</v>
      </c>
      <c r="H589" s="17">
        <v>90</v>
      </c>
      <c r="I589" s="13">
        <v>11</v>
      </c>
      <c r="J589" s="13">
        <v>2</v>
      </c>
      <c r="K589" s="49">
        <v>19</v>
      </c>
    </row>
    <row r="590" spans="1:11" ht="12.75">
      <c r="A590" s="13">
        <v>2</v>
      </c>
      <c r="B590" s="13">
        <v>20</v>
      </c>
      <c r="C590" s="14" t="s">
        <v>76</v>
      </c>
      <c r="D590" s="14" t="s">
        <v>71</v>
      </c>
      <c r="E590" s="15">
        <v>873</v>
      </c>
      <c r="F590" s="15">
        <v>1043</v>
      </c>
      <c r="G590" s="66">
        <v>1916</v>
      </c>
      <c r="H590" s="17">
        <v>80</v>
      </c>
      <c r="I590" s="13">
        <v>11</v>
      </c>
      <c r="J590" s="13">
        <v>0</v>
      </c>
      <c r="K590" s="49">
        <v>19</v>
      </c>
    </row>
    <row r="591" spans="1:11" ht="12.75">
      <c r="A591" s="13">
        <v>3</v>
      </c>
      <c r="B591" s="13">
        <v>20</v>
      </c>
      <c r="C591" s="14" t="s">
        <v>38</v>
      </c>
      <c r="D591" s="14" t="s">
        <v>1</v>
      </c>
      <c r="E591" s="15">
        <v>655</v>
      </c>
      <c r="F591" s="15">
        <v>1127</v>
      </c>
      <c r="G591" s="66">
        <v>1782</v>
      </c>
      <c r="H591" s="17">
        <v>75</v>
      </c>
      <c r="I591" s="13">
        <v>17</v>
      </c>
      <c r="J591" s="13">
        <v>10</v>
      </c>
      <c r="K591" s="49">
        <v>19</v>
      </c>
    </row>
    <row r="592" spans="1:11" ht="12.75">
      <c r="A592" s="13">
        <v>4</v>
      </c>
      <c r="B592" s="13">
        <v>20</v>
      </c>
      <c r="C592" s="14" t="s">
        <v>72</v>
      </c>
      <c r="D592" s="14" t="s">
        <v>91</v>
      </c>
      <c r="E592" s="15">
        <v>1358</v>
      </c>
      <c r="F592" s="15">
        <v>392</v>
      </c>
      <c r="G592" s="66">
        <v>1750</v>
      </c>
      <c r="H592" s="17">
        <v>65</v>
      </c>
      <c r="I592" s="13">
        <v>17</v>
      </c>
      <c r="J592" s="13">
        <v>12</v>
      </c>
      <c r="K592" s="49">
        <v>19</v>
      </c>
    </row>
    <row r="593" spans="1:11" ht="12.75">
      <c r="A593" s="13">
        <v>5</v>
      </c>
      <c r="B593" s="13">
        <v>20</v>
      </c>
      <c r="C593" s="14" t="s">
        <v>30</v>
      </c>
      <c r="D593" s="14" t="s">
        <v>31</v>
      </c>
      <c r="E593" s="15">
        <v>730</v>
      </c>
      <c r="F593" s="15">
        <v>1010</v>
      </c>
      <c r="G593" s="66">
        <v>1740</v>
      </c>
      <c r="H593" s="17">
        <v>60</v>
      </c>
      <c r="I593" s="13">
        <v>0</v>
      </c>
      <c r="J593" s="13">
        <v>4</v>
      </c>
      <c r="K593" s="49">
        <v>19</v>
      </c>
    </row>
    <row r="594" spans="1:11" ht="12.75">
      <c r="A594" s="13">
        <v>6</v>
      </c>
      <c r="B594" s="13">
        <v>20</v>
      </c>
      <c r="C594" s="14" t="s">
        <v>36</v>
      </c>
      <c r="D594" s="14" t="s">
        <v>1</v>
      </c>
      <c r="E594" s="15">
        <v>1019</v>
      </c>
      <c r="F594" s="15">
        <v>687</v>
      </c>
      <c r="G594" s="66">
        <v>1706</v>
      </c>
      <c r="H594" s="17">
        <v>55</v>
      </c>
      <c r="I594" s="13">
        <v>0</v>
      </c>
      <c r="J594" s="13">
        <v>0</v>
      </c>
      <c r="K594" s="49">
        <v>19</v>
      </c>
    </row>
    <row r="595" spans="1:11" ht="12.75">
      <c r="A595" s="13">
        <v>7</v>
      </c>
      <c r="B595" s="13">
        <v>20</v>
      </c>
      <c r="C595" s="14" t="s">
        <v>56</v>
      </c>
      <c r="D595" s="14" t="s">
        <v>42</v>
      </c>
      <c r="E595" s="15">
        <v>730</v>
      </c>
      <c r="F595" s="15">
        <v>960</v>
      </c>
      <c r="G595" s="66">
        <v>1690</v>
      </c>
      <c r="H595" s="17">
        <v>51</v>
      </c>
      <c r="I595" s="13">
        <v>0</v>
      </c>
      <c r="J595" s="13">
        <v>2</v>
      </c>
      <c r="K595" s="49">
        <v>19</v>
      </c>
    </row>
    <row r="596" spans="1:11" ht="12.75">
      <c r="A596" s="13">
        <v>8</v>
      </c>
      <c r="B596" s="13">
        <v>20</v>
      </c>
      <c r="C596" s="14" t="s">
        <v>70</v>
      </c>
      <c r="D596" s="14" t="s">
        <v>71</v>
      </c>
      <c r="E596" s="15">
        <v>743</v>
      </c>
      <c r="F596" s="15">
        <v>816</v>
      </c>
      <c r="G596" s="66">
        <v>1559</v>
      </c>
      <c r="H596" s="17">
        <v>0</v>
      </c>
      <c r="I596" s="13">
        <v>0</v>
      </c>
      <c r="J596" s="13">
        <v>6</v>
      </c>
      <c r="K596" s="49">
        <v>19</v>
      </c>
    </row>
    <row r="597" spans="1:11" ht="12.75">
      <c r="A597" s="13">
        <v>9</v>
      </c>
      <c r="B597" s="13">
        <v>20</v>
      </c>
      <c r="C597" s="14" t="s">
        <v>73</v>
      </c>
      <c r="D597" s="14" t="s">
        <v>71</v>
      </c>
      <c r="E597" s="15">
        <v>876</v>
      </c>
      <c r="F597" s="15">
        <v>670</v>
      </c>
      <c r="G597" s="66">
        <v>1546</v>
      </c>
      <c r="H597" s="17">
        <v>0</v>
      </c>
      <c r="I597" s="13">
        <v>0</v>
      </c>
      <c r="J597" s="13">
        <v>12</v>
      </c>
      <c r="K597" s="49">
        <v>19</v>
      </c>
    </row>
    <row r="598" spans="1:11" ht="12.75">
      <c r="A598" s="13">
        <v>10</v>
      </c>
      <c r="B598" s="13">
        <v>20</v>
      </c>
      <c r="C598" s="14" t="s">
        <v>43</v>
      </c>
      <c r="D598" s="14" t="s">
        <v>1</v>
      </c>
      <c r="E598" s="15">
        <v>969</v>
      </c>
      <c r="F598" s="15">
        <v>560</v>
      </c>
      <c r="G598" s="66">
        <v>1529</v>
      </c>
      <c r="H598" s="17">
        <v>0</v>
      </c>
      <c r="I598" s="18">
        <v>0</v>
      </c>
      <c r="J598" s="18">
        <v>2</v>
      </c>
      <c r="K598" s="49">
        <v>19</v>
      </c>
    </row>
    <row r="599" spans="1:11" ht="12.75">
      <c r="A599" s="13">
        <v>11</v>
      </c>
      <c r="B599" s="13">
        <v>20</v>
      </c>
      <c r="C599" s="14" t="s">
        <v>40</v>
      </c>
      <c r="D599" s="14" t="s">
        <v>1</v>
      </c>
      <c r="E599" s="15">
        <v>896</v>
      </c>
      <c r="F599" s="15">
        <v>568</v>
      </c>
      <c r="G599" s="66">
        <v>1464</v>
      </c>
      <c r="H599" s="17">
        <v>0</v>
      </c>
      <c r="I599" s="13">
        <v>0</v>
      </c>
      <c r="J599" s="13">
        <v>4</v>
      </c>
      <c r="K599" s="49">
        <v>19</v>
      </c>
    </row>
    <row r="600" spans="1:11" ht="12.75">
      <c r="A600" s="13">
        <v>12</v>
      </c>
      <c r="B600" s="13">
        <v>20</v>
      </c>
      <c r="C600" s="14" t="s">
        <v>47</v>
      </c>
      <c r="D600" s="14" t="s">
        <v>1</v>
      </c>
      <c r="E600" s="15">
        <v>507</v>
      </c>
      <c r="F600" s="15">
        <v>887</v>
      </c>
      <c r="G600" s="66">
        <v>1394</v>
      </c>
      <c r="H600" s="17">
        <v>0</v>
      </c>
      <c r="I600" s="13">
        <v>0</v>
      </c>
      <c r="J600" s="13">
        <v>2</v>
      </c>
      <c r="K600" s="49">
        <v>19</v>
      </c>
    </row>
    <row r="601" spans="1:11" ht="12.75">
      <c r="A601" s="13">
        <v>13</v>
      </c>
      <c r="B601" s="13">
        <v>20</v>
      </c>
      <c r="C601" s="14" t="s">
        <v>52</v>
      </c>
      <c r="D601" s="14" t="s">
        <v>35</v>
      </c>
      <c r="E601" s="15">
        <v>840</v>
      </c>
      <c r="F601" s="15">
        <v>552</v>
      </c>
      <c r="G601" s="66">
        <v>1392</v>
      </c>
      <c r="H601" s="17">
        <v>0</v>
      </c>
      <c r="I601" s="13">
        <v>0</v>
      </c>
      <c r="J601" s="13">
        <v>10</v>
      </c>
      <c r="K601" s="49">
        <v>19</v>
      </c>
    </row>
    <row r="602" spans="1:11" ht="12.75">
      <c r="A602" s="13">
        <v>14</v>
      </c>
      <c r="B602" s="13">
        <v>20</v>
      </c>
      <c r="C602" s="14" t="s">
        <v>58</v>
      </c>
      <c r="D602" s="14" t="s">
        <v>35</v>
      </c>
      <c r="E602" s="15">
        <v>586</v>
      </c>
      <c r="F602" s="15">
        <v>746</v>
      </c>
      <c r="G602" s="66">
        <v>1332</v>
      </c>
      <c r="H602" s="17">
        <v>0</v>
      </c>
      <c r="I602" s="13">
        <v>0</v>
      </c>
      <c r="J602" s="13">
        <v>2</v>
      </c>
      <c r="K602" s="49">
        <v>19</v>
      </c>
    </row>
    <row r="603" spans="1:11" ht="12.75">
      <c r="A603" s="13">
        <v>15</v>
      </c>
      <c r="B603" s="13">
        <v>20</v>
      </c>
      <c r="C603" s="14" t="s">
        <v>41</v>
      </c>
      <c r="D603" s="14" t="s">
        <v>42</v>
      </c>
      <c r="E603" s="15">
        <v>743</v>
      </c>
      <c r="F603" s="15">
        <v>545</v>
      </c>
      <c r="G603" s="66">
        <v>1288</v>
      </c>
      <c r="H603" s="17">
        <v>0</v>
      </c>
      <c r="I603" s="13">
        <v>0</v>
      </c>
      <c r="J603" s="13">
        <v>10</v>
      </c>
      <c r="K603" s="49">
        <v>19</v>
      </c>
    </row>
    <row r="604" spans="1:11" ht="12.75">
      <c r="A604" s="13">
        <v>16</v>
      </c>
      <c r="B604" s="13">
        <v>20</v>
      </c>
      <c r="C604" s="14" t="s">
        <v>55</v>
      </c>
      <c r="D604" s="14" t="s">
        <v>1</v>
      </c>
      <c r="E604" s="15">
        <v>828</v>
      </c>
      <c r="F604" s="15">
        <v>459</v>
      </c>
      <c r="G604" s="66">
        <v>1287</v>
      </c>
      <c r="H604" s="15">
        <v>0</v>
      </c>
      <c r="I604" s="18">
        <v>0</v>
      </c>
      <c r="J604" s="18">
        <v>2</v>
      </c>
      <c r="K604" s="49">
        <v>19</v>
      </c>
    </row>
    <row r="605" spans="1:11" ht="12.75">
      <c r="A605" s="13">
        <v>17</v>
      </c>
      <c r="B605" s="13">
        <v>20</v>
      </c>
      <c r="C605" s="14" t="s">
        <v>39</v>
      </c>
      <c r="D605" s="14" t="s">
        <v>1</v>
      </c>
      <c r="E605" s="15">
        <v>231</v>
      </c>
      <c r="F605" s="15">
        <v>1031</v>
      </c>
      <c r="G605" s="66">
        <v>1262</v>
      </c>
      <c r="H605" s="17">
        <v>0</v>
      </c>
      <c r="I605" s="13">
        <v>0</v>
      </c>
      <c r="J605" s="13">
        <v>6</v>
      </c>
      <c r="K605" s="49">
        <v>19</v>
      </c>
    </row>
    <row r="606" spans="1:11" ht="12.75">
      <c r="A606" s="13">
        <v>18</v>
      </c>
      <c r="B606" s="13">
        <v>20</v>
      </c>
      <c r="C606" s="14" t="s">
        <v>57</v>
      </c>
      <c r="D606" s="14" t="s">
        <v>1</v>
      </c>
      <c r="E606" s="15">
        <v>712</v>
      </c>
      <c r="F606" s="15">
        <v>537</v>
      </c>
      <c r="G606" s="66">
        <v>1249</v>
      </c>
      <c r="H606" s="17">
        <v>0</v>
      </c>
      <c r="I606" s="13">
        <v>0</v>
      </c>
      <c r="J606" s="13">
        <v>8</v>
      </c>
      <c r="K606" s="49">
        <v>19</v>
      </c>
    </row>
    <row r="607" spans="1:11" ht="12.75">
      <c r="A607" s="13">
        <v>19</v>
      </c>
      <c r="B607" s="13">
        <v>20</v>
      </c>
      <c r="C607" s="14" t="s">
        <v>0</v>
      </c>
      <c r="D607" s="14" t="s">
        <v>1</v>
      </c>
      <c r="E607" s="15">
        <v>669</v>
      </c>
      <c r="F607" s="15">
        <v>576</v>
      </c>
      <c r="G607" s="66">
        <v>1245</v>
      </c>
      <c r="H607" s="17">
        <v>0</v>
      </c>
      <c r="I607" s="13">
        <v>0</v>
      </c>
      <c r="J607" s="13">
        <v>2</v>
      </c>
      <c r="K607" s="49">
        <v>19</v>
      </c>
    </row>
    <row r="608" spans="1:11" ht="12.75">
      <c r="A608" s="13">
        <v>20</v>
      </c>
      <c r="B608" s="13">
        <v>20</v>
      </c>
      <c r="C608" s="14" t="s">
        <v>85</v>
      </c>
      <c r="D608" s="14" t="s">
        <v>86</v>
      </c>
      <c r="E608" s="15">
        <v>894</v>
      </c>
      <c r="F608" s="15">
        <v>350</v>
      </c>
      <c r="G608" s="66">
        <v>1244</v>
      </c>
      <c r="H608" s="17">
        <v>0</v>
      </c>
      <c r="I608" s="13">
        <v>0</v>
      </c>
      <c r="J608" s="13">
        <v>4</v>
      </c>
      <c r="K608" s="49">
        <v>19</v>
      </c>
    </row>
    <row r="609" spans="1:11" ht="12.75">
      <c r="A609" s="13">
        <v>21</v>
      </c>
      <c r="B609" s="13">
        <v>20</v>
      </c>
      <c r="C609" s="14" t="s">
        <v>37</v>
      </c>
      <c r="D609" s="14" t="s">
        <v>31</v>
      </c>
      <c r="E609" s="15">
        <v>206</v>
      </c>
      <c r="F609" s="15">
        <v>1032</v>
      </c>
      <c r="G609" s="66">
        <v>1238</v>
      </c>
      <c r="H609" s="17">
        <v>0</v>
      </c>
      <c r="I609" s="13">
        <v>0</v>
      </c>
      <c r="J609" s="13">
        <v>2</v>
      </c>
      <c r="K609" s="49">
        <v>19</v>
      </c>
    </row>
    <row r="610" spans="1:11" ht="12.75">
      <c r="A610" s="13">
        <v>22</v>
      </c>
      <c r="B610" s="13">
        <v>20</v>
      </c>
      <c r="C610" s="14" t="s">
        <v>48</v>
      </c>
      <c r="D610" s="14" t="s">
        <v>42</v>
      </c>
      <c r="E610" s="15">
        <v>397</v>
      </c>
      <c r="F610" s="15">
        <v>804</v>
      </c>
      <c r="G610" s="66">
        <v>1201</v>
      </c>
      <c r="H610" s="17">
        <v>0</v>
      </c>
      <c r="I610" s="13">
        <v>0</v>
      </c>
      <c r="J610" s="13">
        <v>2</v>
      </c>
      <c r="K610" s="49">
        <v>19</v>
      </c>
    </row>
    <row r="611" spans="1:11" ht="12.75">
      <c r="A611" s="13">
        <v>23</v>
      </c>
      <c r="B611" s="13">
        <v>20</v>
      </c>
      <c r="C611" s="14" t="s">
        <v>59</v>
      </c>
      <c r="D611" s="14" t="s">
        <v>1</v>
      </c>
      <c r="E611" s="15">
        <v>651</v>
      </c>
      <c r="F611" s="15">
        <v>543</v>
      </c>
      <c r="G611" s="66">
        <v>1194</v>
      </c>
      <c r="H611" s="17">
        <v>0</v>
      </c>
      <c r="I611" s="13">
        <v>0</v>
      </c>
      <c r="J611" s="13">
        <v>8</v>
      </c>
      <c r="K611" s="49">
        <v>19</v>
      </c>
    </row>
    <row r="612" spans="1:11" ht="12.75">
      <c r="A612" s="13">
        <v>24</v>
      </c>
      <c r="B612" s="13">
        <v>20</v>
      </c>
      <c r="C612" s="14" t="s">
        <v>49</v>
      </c>
      <c r="D612" s="14" t="s">
        <v>35</v>
      </c>
      <c r="E612" s="15">
        <v>399</v>
      </c>
      <c r="F612" s="15">
        <v>741</v>
      </c>
      <c r="G612" s="66">
        <v>1140</v>
      </c>
      <c r="H612" s="17">
        <v>0</v>
      </c>
      <c r="I612" s="13">
        <v>0</v>
      </c>
      <c r="J612" s="13">
        <v>4</v>
      </c>
      <c r="K612" s="49">
        <v>19</v>
      </c>
    </row>
    <row r="613" spans="1:11" ht="12.75">
      <c r="A613" s="13">
        <v>25</v>
      </c>
      <c r="B613" s="13">
        <v>20</v>
      </c>
      <c r="C613" s="14" t="s">
        <v>50</v>
      </c>
      <c r="D613" s="14" t="s">
        <v>42</v>
      </c>
      <c r="E613" s="15">
        <v>294</v>
      </c>
      <c r="F613" s="15">
        <v>763</v>
      </c>
      <c r="G613" s="66">
        <v>1057</v>
      </c>
      <c r="H613" s="17">
        <v>0</v>
      </c>
      <c r="I613" s="13">
        <v>0</v>
      </c>
      <c r="J613" s="13">
        <v>6</v>
      </c>
      <c r="K613" s="49">
        <v>19</v>
      </c>
    </row>
    <row r="614" spans="1:11" ht="12.75">
      <c r="A614" s="13">
        <v>26</v>
      </c>
      <c r="B614" s="13">
        <v>20</v>
      </c>
      <c r="C614" s="14" t="s">
        <v>44</v>
      </c>
      <c r="D614" s="14" t="s">
        <v>1</v>
      </c>
      <c r="E614" s="15">
        <v>514</v>
      </c>
      <c r="F614" s="15">
        <v>494</v>
      </c>
      <c r="G614" s="66">
        <v>1008</v>
      </c>
      <c r="H614" s="17">
        <v>0</v>
      </c>
      <c r="I614" s="13">
        <v>0</v>
      </c>
      <c r="J614" s="13">
        <v>8</v>
      </c>
      <c r="K614" s="49">
        <v>19</v>
      </c>
    </row>
    <row r="615" spans="1:11" ht="12.75">
      <c r="A615" s="13">
        <v>27</v>
      </c>
      <c r="B615" s="13">
        <v>20</v>
      </c>
      <c r="C615" s="14" t="s">
        <v>34</v>
      </c>
      <c r="D615" s="14" t="s">
        <v>35</v>
      </c>
      <c r="E615" s="15">
        <v>609</v>
      </c>
      <c r="F615" s="15">
        <v>295</v>
      </c>
      <c r="G615" s="66">
        <v>904</v>
      </c>
      <c r="H615" s="17">
        <v>0</v>
      </c>
      <c r="I615" s="13">
        <v>0</v>
      </c>
      <c r="J615" s="13">
        <v>8</v>
      </c>
      <c r="K615" s="49">
        <v>19</v>
      </c>
    </row>
    <row r="616" spans="1:11" ht="12.75">
      <c r="A616" s="13">
        <v>28</v>
      </c>
      <c r="B616" s="13">
        <v>20</v>
      </c>
      <c r="C616" s="14" t="s">
        <v>51</v>
      </c>
      <c r="D616" s="14" t="s">
        <v>1</v>
      </c>
      <c r="E616" s="15">
        <v>326</v>
      </c>
      <c r="F616" s="15">
        <v>-66</v>
      </c>
      <c r="G616" s="66">
        <v>260</v>
      </c>
      <c r="H616" s="17">
        <v>0</v>
      </c>
      <c r="I616" s="13">
        <v>0</v>
      </c>
      <c r="J616" s="13">
        <v>12</v>
      </c>
      <c r="K616" s="49">
        <v>19</v>
      </c>
    </row>
    <row r="617" spans="2:10" ht="16.5">
      <c r="B617" s="75">
        <f>SUM(B589:B616)</f>
        <v>560</v>
      </c>
      <c r="C617" s="74"/>
      <c r="D617" s="77">
        <v>28</v>
      </c>
      <c r="E617" s="86">
        <v>423</v>
      </c>
      <c r="F617" s="86">
        <f>D617+E617</f>
        <v>451</v>
      </c>
      <c r="G617" s="79"/>
      <c r="H617" s="75">
        <f>SUM(H589:H616)</f>
        <v>476</v>
      </c>
      <c r="I617" s="75">
        <f>SUM(I589:I616)</f>
        <v>56</v>
      </c>
      <c r="J617" s="75">
        <f>SUM(J589:J616)</f>
        <v>150</v>
      </c>
    </row>
    <row r="618" spans="5:10" ht="15.75">
      <c r="E618" s="317" t="s">
        <v>105</v>
      </c>
      <c r="F618" s="317"/>
      <c r="G618" s="317"/>
      <c r="H618" s="317"/>
      <c r="I618" s="318">
        <v>2638</v>
      </c>
      <c r="J618" s="318"/>
    </row>
    <row r="619" spans="5:10" ht="15.75">
      <c r="E619" s="319" t="s">
        <v>106</v>
      </c>
      <c r="F619" s="319"/>
      <c r="G619" s="319"/>
      <c r="H619" s="319"/>
      <c r="I619" s="320">
        <v>100</v>
      </c>
      <c r="J619" s="320"/>
    </row>
    <row r="620" spans="5:10" ht="15.75">
      <c r="E620" s="319" t="s">
        <v>107</v>
      </c>
      <c r="F620" s="319"/>
      <c r="G620" s="319"/>
      <c r="H620" s="319"/>
      <c r="I620" s="320">
        <v>0</v>
      </c>
      <c r="J620" s="320"/>
    </row>
    <row r="621" spans="5:10" ht="15.75">
      <c r="E621" s="317" t="s">
        <v>108</v>
      </c>
      <c r="F621" s="317"/>
      <c r="G621" s="317"/>
      <c r="H621" s="317"/>
      <c r="I621" s="317">
        <f>SUM(J617+I618+I619-I620)</f>
        <v>2888</v>
      </c>
      <c r="J621" s="317"/>
    </row>
    <row r="624" spans="1:10" ht="18">
      <c r="A624" s="316" t="s">
        <v>102</v>
      </c>
      <c r="B624" s="316"/>
      <c r="C624" s="316"/>
      <c r="D624" s="316"/>
      <c r="E624" s="316"/>
      <c r="F624" s="316"/>
      <c r="G624" s="316"/>
      <c r="H624" s="316"/>
      <c r="I624" s="316"/>
      <c r="J624" s="316"/>
    </row>
    <row r="625" spans="1:10" ht="18">
      <c r="A625" s="316" t="s">
        <v>130</v>
      </c>
      <c r="B625" s="316"/>
      <c r="C625" s="316"/>
      <c r="D625" s="316"/>
      <c r="E625" s="316"/>
      <c r="F625" s="316"/>
      <c r="G625" s="316"/>
      <c r="H625" s="316"/>
      <c r="I625" s="316"/>
      <c r="J625" s="316"/>
    </row>
    <row r="626" spans="1:11" ht="12.75">
      <c r="A626" s="72" t="s">
        <v>63</v>
      </c>
      <c r="B626" s="72" t="s">
        <v>3</v>
      </c>
      <c r="C626" s="73" t="s">
        <v>64</v>
      </c>
      <c r="D626" s="73" t="s">
        <v>65</v>
      </c>
      <c r="E626" s="72" t="s">
        <v>104</v>
      </c>
      <c r="F626" s="72" t="s">
        <v>7</v>
      </c>
      <c r="G626" s="72" t="s">
        <v>8</v>
      </c>
      <c r="H626" s="72" t="s">
        <v>9</v>
      </c>
      <c r="I626" s="72" t="s">
        <v>10</v>
      </c>
      <c r="J626" s="72" t="s">
        <v>11</v>
      </c>
      <c r="K626" s="49"/>
    </row>
    <row r="627" spans="1:11" ht="12.75">
      <c r="A627" s="13">
        <v>1</v>
      </c>
      <c r="B627" s="13">
        <v>20</v>
      </c>
      <c r="C627" s="14" t="s">
        <v>73</v>
      </c>
      <c r="D627" s="14" t="s">
        <v>71</v>
      </c>
      <c r="E627" s="15">
        <v>898</v>
      </c>
      <c r="F627" s="15">
        <v>1193</v>
      </c>
      <c r="G627" s="66">
        <v>2091</v>
      </c>
      <c r="H627" s="17">
        <v>85</v>
      </c>
      <c r="I627" s="13">
        <v>0</v>
      </c>
      <c r="J627" s="13">
        <v>2</v>
      </c>
      <c r="K627" s="49">
        <v>20</v>
      </c>
    </row>
    <row r="628" spans="1:11" ht="12.75">
      <c r="A628" s="13">
        <v>2</v>
      </c>
      <c r="B628" s="13">
        <v>20</v>
      </c>
      <c r="C628" s="14" t="s">
        <v>52</v>
      </c>
      <c r="D628" s="14" t="s">
        <v>35</v>
      </c>
      <c r="E628" s="15">
        <v>807</v>
      </c>
      <c r="F628" s="15">
        <v>1231</v>
      </c>
      <c r="G628" s="66">
        <v>2038</v>
      </c>
      <c r="H628" s="17">
        <v>80</v>
      </c>
      <c r="I628" s="13">
        <v>12</v>
      </c>
      <c r="J628" s="13">
        <v>2</v>
      </c>
      <c r="K628" s="49">
        <v>20</v>
      </c>
    </row>
    <row r="629" spans="1:11" ht="12.75">
      <c r="A629" s="13">
        <v>3</v>
      </c>
      <c r="B629" s="13">
        <v>20</v>
      </c>
      <c r="C629" s="14" t="s">
        <v>51</v>
      </c>
      <c r="D629" s="14" t="s">
        <v>1</v>
      </c>
      <c r="E629" s="15">
        <v>802</v>
      </c>
      <c r="F629" s="15">
        <v>1193</v>
      </c>
      <c r="G629" s="66">
        <v>1995</v>
      </c>
      <c r="H629" s="17">
        <v>75</v>
      </c>
      <c r="I629" s="13">
        <v>0</v>
      </c>
      <c r="J629" s="13">
        <v>2</v>
      </c>
      <c r="K629" s="49">
        <v>20</v>
      </c>
    </row>
    <row r="630" spans="1:11" ht="12.75">
      <c r="A630" s="13">
        <v>4</v>
      </c>
      <c r="B630" s="13">
        <v>20</v>
      </c>
      <c r="C630" s="14" t="s">
        <v>40</v>
      </c>
      <c r="D630" s="14" t="s">
        <v>1</v>
      </c>
      <c r="E630" s="15">
        <v>1070</v>
      </c>
      <c r="F630" s="15">
        <v>892</v>
      </c>
      <c r="G630" s="66">
        <v>1962</v>
      </c>
      <c r="H630" s="17">
        <v>70</v>
      </c>
      <c r="I630" s="13">
        <v>0</v>
      </c>
      <c r="J630" s="13">
        <v>2</v>
      </c>
      <c r="K630" s="49">
        <v>20</v>
      </c>
    </row>
    <row r="631" spans="1:11" ht="12.75">
      <c r="A631" s="13">
        <v>5</v>
      </c>
      <c r="B631" s="13">
        <v>20</v>
      </c>
      <c r="C631" s="14" t="s">
        <v>43</v>
      </c>
      <c r="D631" s="14" t="s">
        <v>1</v>
      </c>
      <c r="E631" s="15">
        <v>551</v>
      </c>
      <c r="F631" s="15">
        <v>1396</v>
      </c>
      <c r="G631" s="66">
        <v>1947</v>
      </c>
      <c r="H631" s="17">
        <v>60</v>
      </c>
      <c r="I631" s="13">
        <v>19</v>
      </c>
      <c r="J631" s="13">
        <v>12</v>
      </c>
      <c r="K631" s="49">
        <v>20</v>
      </c>
    </row>
    <row r="632" spans="1:11" ht="12.75">
      <c r="A632" s="13">
        <v>6</v>
      </c>
      <c r="B632" s="13">
        <v>20</v>
      </c>
      <c r="C632" s="14" t="s">
        <v>79</v>
      </c>
      <c r="D632" s="14" t="s">
        <v>81</v>
      </c>
      <c r="E632" s="15">
        <v>934</v>
      </c>
      <c r="F632" s="15">
        <v>893</v>
      </c>
      <c r="G632" s="66">
        <v>1827</v>
      </c>
      <c r="H632" s="17">
        <v>55</v>
      </c>
      <c r="I632" s="13">
        <v>0</v>
      </c>
      <c r="J632" s="13">
        <v>4</v>
      </c>
      <c r="K632" s="49">
        <v>20</v>
      </c>
    </row>
    <row r="633" spans="1:11" ht="12.75">
      <c r="A633" s="13">
        <v>7</v>
      </c>
      <c r="B633" s="13">
        <v>20</v>
      </c>
      <c r="C633" s="14" t="s">
        <v>49</v>
      </c>
      <c r="D633" s="14" t="s">
        <v>35</v>
      </c>
      <c r="E633" s="15">
        <v>1338</v>
      </c>
      <c r="F633" s="15">
        <v>474</v>
      </c>
      <c r="G633" s="66">
        <v>1812</v>
      </c>
      <c r="H633" s="17">
        <v>53</v>
      </c>
      <c r="I633" s="13">
        <v>12</v>
      </c>
      <c r="J633" s="13">
        <v>2</v>
      </c>
      <c r="K633" s="49">
        <v>20</v>
      </c>
    </row>
    <row r="634" spans="1:11" ht="12.75">
      <c r="A634" s="13">
        <v>8</v>
      </c>
      <c r="B634" s="13">
        <v>20</v>
      </c>
      <c r="C634" s="14" t="s">
        <v>59</v>
      </c>
      <c r="D634" s="14" t="s">
        <v>1</v>
      </c>
      <c r="E634" s="15">
        <v>1073</v>
      </c>
      <c r="F634" s="15">
        <v>691</v>
      </c>
      <c r="G634" s="66">
        <v>1764</v>
      </c>
      <c r="H634" s="17">
        <v>49</v>
      </c>
      <c r="I634" s="13">
        <v>0</v>
      </c>
      <c r="J634" s="13">
        <v>8</v>
      </c>
      <c r="K634" s="49">
        <v>20</v>
      </c>
    </row>
    <row r="635" spans="1:11" ht="12.75">
      <c r="A635" s="13">
        <v>9</v>
      </c>
      <c r="B635" s="13">
        <v>20</v>
      </c>
      <c r="C635" s="14" t="s">
        <v>34</v>
      </c>
      <c r="D635" s="14" t="s">
        <v>35</v>
      </c>
      <c r="E635" s="15">
        <v>850</v>
      </c>
      <c r="F635" s="15">
        <v>909</v>
      </c>
      <c r="G635" s="66">
        <v>1759</v>
      </c>
      <c r="H635" s="17">
        <v>0</v>
      </c>
      <c r="I635" s="13">
        <v>0</v>
      </c>
      <c r="J635" s="13">
        <v>0</v>
      </c>
      <c r="K635" s="49">
        <v>20</v>
      </c>
    </row>
    <row r="636" spans="1:11" ht="12.75">
      <c r="A636" s="13">
        <v>10</v>
      </c>
      <c r="B636" s="13">
        <v>20</v>
      </c>
      <c r="C636" s="14" t="s">
        <v>55</v>
      </c>
      <c r="D636" s="14" t="s">
        <v>1</v>
      </c>
      <c r="E636" s="15">
        <v>940</v>
      </c>
      <c r="F636" s="15">
        <v>742</v>
      </c>
      <c r="G636" s="66">
        <v>1682</v>
      </c>
      <c r="H636" s="17">
        <v>0</v>
      </c>
      <c r="I636" s="18">
        <v>0</v>
      </c>
      <c r="J636" s="18">
        <v>0</v>
      </c>
      <c r="K636" s="49">
        <v>20</v>
      </c>
    </row>
    <row r="637" spans="1:11" ht="12.75">
      <c r="A637" s="13">
        <v>11</v>
      </c>
      <c r="B637" s="13">
        <v>20</v>
      </c>
      <c r="C637" s="14" t="s">
        <v>72</v>
      </c>
      <c r="D637" s="14" t="s">
        <v>1</v>
      </c>
      <c r="E637" s="15">
        <v>1346</v>
      </c>
      <c r="F637" s="15">
        <v>325</v>
      </c>
      <c r="G637" s="66">
        <v>1671</v>
      </c>
      <c r="H637" s="17">
        <v>0</v>
      </c>
      <c r="I637" s="13">
        <v>19</v>
      </c>
      <c r="J637" s="13">
        <v>6</v>
      </c>
      <c r="K637" s="49">
        <v>20</v>
      </c>
    </row>
    <row r="638" spans="1:11" ht="12.75">
      <c r="A638" s="13">
        <v>12</v>
      </c>
      <c r="B638" s="13">
        <v>20</v>
      </c>
      <c r="C638" s="14" t="s">
        <v>48</v>
      </c>
      <c r="D638" s="14" t="s">
        <v>42</v>
      </c>
      <c r="E638" s="15">
        <v>671</v>
      </c>
      <c r="F638" s="15">
        <v>975</v>
      </c>
      <c r="G638" s="66">
        <v>1646</v>
      </c>
      <c r="H638" s="17">
        <v>0</v>
      </c>
      <c r="I638" s="13">
        <v>0</v>
      </c>
      <c r="J638" s="13">
        <v>8</v>
      </c>
      <c r="K638" s="49">
        <v>20</v>
      </c>
    </row>
    <row r="639" spans="1:11" ht="12.75">
      <c r="A639" s="13">
        <v>13</v>
      </c>
      <c r="B639" s="13">
        <v>20</v>
      </c>
      <c r="C639" s="14" t="s">
        <v>30</v>
      </c>
      <c r="D639" s="14" t="s">
        <v>31</v>
      </c>
      <c r="E639" s="15">
        <v>802</v>
      </c>
      <c r="F639" s="15">
        <v>800</v>
      </c>
      <c r="G639" s="66">
        <v>1602</v>
      </c>
      <c r="H639" s="17">
        <v>0</v>
      </c>
      <c r="I639" s="13">
        <v>0</v>
      </c>
      <c r="J639" s="13">
        <v>4</v>
      </c>
      <c r="K639" s="49">
        <v>20</v>
      </c>
    </row>
    <row r="640" spans="1:11" ht="12.75">
      <c r="A640" s="13">
        <v>14</v>
      </c>
      <c r="B640" s="13">
        <v>20</v>
      </c>
      <c r="C640" s="14" t="s">
        <v>70</v>
      </c>
      <c r="D640" s="14" t="s">
        <v>71</v>
      </c>
      <c r="E640" s="15">
        <v>735</v>
      </c>
      <c r="F640" s="15">
        <v>803</v>
      </c>
      <c r="G640" s="66">
        <v>1538</v>
      </c>
      <c r="H640" s="17">
        <v>0</v>
      </c>
      <c r="I640" s="13">
        <v>0</v>
      </c>
      <c r="J640" s="13">
        <v>2</v>
      </c>
      <c r="K640" s="49">
        <v>20</v>
      </c>
    </row>
    <row r="641" spans="1:11" ht="12.75">
      <c r="A641" s="13">
        <v>15</v>
      </c>
      <c r="B641" s="13">
        <v>20</v>
      </c>
      <c r="C641" s="14" t="s">
        <v>58</v>
      </c>
      <c r="D641" s="14" t="s">
        <v>35</v>
      </c>
      <c r="E641" s="15">
        <v>864</v>
      </c>
      <c r="F641" s="15">
        <v>650</v>
      </c>
      <c r="G641" s="66">
        <v>1514</v>
      </c>
      <c r="H641" s="17">
        <v>0</v>
      </c>
      <c r="I641" s="13">
        <v>0</v>
      </c>
      <c r="J641" s="13">
        <v>2</v>
      </c>
      <c r="K641" s="49">
        <v>20</v>
      </c>
    </row>
    <row r="642" spans="1:11" ht="12.75">
      <c r="A642" s="13">
        <v>16</v>
      </c>
      <c r="B642" s="13">
        <v>20</v>
      </c>
      <c r="C642" s="14" t="s">
        <v>0</v>
      </c>
      <c r="D642" s="14" t="s">
        <v>1</v>
      </c>
      <c r="E642" s="15">
        <v>580</v>
      </c>
      <c r="F642" s="15">
        <v>921</v>
      </c>
      <c r="G642" s="66">
        <v>1501</v>
      </c>
      <c r="H642" s="15">
        <v>0</v>
      </c>
      <c r="I642" s="18">
        <v>0</v>
      </c>
      <c r="J642" s="18">
        <v>2</v>
      </c>
      <c r="K642" s="49">
        <v>20</v>
      </c>
    </row>
    <row r="643" spans="1:11" ht="12.75">
      <c r="A643" s="13">
        <v>17</v>
      </c>
      <c r="B643" s="13">
        <v>20</v>
      </c>
      <c r="C643" s="14" t="s">
        <v>36</v>
      </c>
      <c r="D643" s="14" t="s">
        <v>1</v>
      </c>
      <c r="E643" s="15">
        <v>840</v>
      </c>
      <c r="F643" s="15">
        <v>638</v>
      </c>
      <c r="G643" s="66">
        <v>1478</v>
      </c>
      <c r="H643" s="17">
        <v>0</v>
      </c>
      <c r="I643" s="13">
        <v>0</v>
      </c>
      <c r="J643" s="13">
        <v>4</v>
      </c>
      <c r="K643" s="49">
        <v>20</v>
      </c>
    </row>
    <row r="644" spans="1:11" ht="12.75">
      <c r="A644" s="13">
        <v>18</v>
      </c>
      <c r="B644" s="13">
        <v>20</v>
      </c>
      <c r="C644" s="14" t="s">
        <v>41</v>
      </c>
      <c r="D644" s="14" t="s">
        <v>42</v>
      </c>
      <c r="E644" s="15">
        <v>632</v>
      </c>
      <c r="F644" s="15">
        <v>740</v>
      </c>
      <c r="G644" s="66">
        <v>1372</v>
      </c>
      <c r="H644" s="17">
        <v>0</v>
      </c>
      <c r="I644" s="13">
        <v>0</v>
      </c>
      <c r="J644" s="13">
        <v>4</v>
      </c>
      <c r="K644" s="49">
        <v>20</v>
      </c>
    </row>
    <row r="645" spans="1:11" ht="12.75">
      <c r="A645" s="13">
        <v>19</v>
      </c>
      <c r="B645" s="13">
        <v>20</v>
      </c>
      <c r="C645" s="14" t="s">
        <v>56</v>
      </c>
      <c r="D645" s="14" t="s">
        <v>42</v>
      </c>
      <c r="E645" s="15">
        <v>658</v>
      </c>
      <c r="F645" s="15">
        <v>624</v>
      </c>
      <c r="G645" s="66">
        <v>1282</v>
      </c>
      <c r="H645" s="17">
        <v>0</v>
      </c>
      <c r="I645" s="13">
        <v>0</v>
      </c>
      <c r="J645" s="13">
        <v>4</v>
      </c>
      <c r="K645" s="49">
        <v>20</v>
      </c>
    </row>
    <row r="646" spans="1:11" ht="12.75">
      <c r="A646" s="13">
        <v>20</v>
      </c>
      <c r="B646" s="13">
        <v>20</v>
      </c>
      <c r="C646" s="14" t="s">
        <v>88</v>
      </c>
      <c r="D646" s="14" t="s">
        <v>89</v>
      </c>
      <c r="E646" s="15">
        <v>409</v>
      </c>
      <c r="F646" s="15">
        <v>833</v>
      </c>
      <c r="G646" s="66">
        <v>1242</v>
      </c>
      <c r="H646" s="17">
        <v>0</v>
      </c>
      <c r="I646" s="13">
        <v>0</v>
      </c>
      <c r="J646" s="13">
        <v>12</v>
      </c>
      <c r="K646" s="49">
        <v>20</v>
      </c>
    </row>
    <row r="647" spans="1:11" ht="12.75">
      <c r="A647" s="13">
        <v>21</v>
      </c>
      <c r="B647" s="13">
        <v>20</v>
      </c>
      <c r="C647" s="14" t="s">
        <v>62</v>
      </c>
      <c r="D647" s="14" t="s">
        <v>61</v>
      </c>
      <c r="E647" s="15">
        <v>582</v>
      </c>
      <c r="F647" s="15">
        <v>599</v>
      </c>
      <c r="G647" s="66">
        <v>1181</v>
      </c>
      <c r="H647" s="17">
        <v>0</v>
      </c>
      <c r="I647" s="13">
        <v>0</v>
      </c>
      <c r="J647" s="13">
        <v>12</v>
      </c>
      <c r="K647" s="49">
        <v>20</v>
      </c>
    </row>
    <row r="648" spans="1:11" ht="12.75">
      <c r="A648" s="13">
        <v>22</v>
      </c>
      <c r="B648" s="13">
        <v>20</v>
      </c>
      <c r="C648" s="14" t="s">
        <v>39</v>
      </c>
      <c r="D648" s="14" t="s">
        <v>1</v>
      </c>
      <c r="E648" s="15">
        <v>628</v>
      </c>
      <c r="F648" s="15">
        <v>486</v>
      </c>
      <c r="G648" s="66">
        <v>1114</v>
      </c>
      <c r="H648" s="17">
        <v>0</v>
      </c>
      <c r="I648" s="13">
        <v>0</v>
      </c>
      <c r="J648" s="13">
        <v>6</v>
      </c>
      <c r="K648" s="49">
        <v>20</v>
      </c>
    </row>
    <row r="649" spans="1:11" ht="12.75">
      <c r="A649" s="13">
        <v>23</v>
      </c>
      <c r="B649" s="13">
        <v>20</v>
      </c>
      <c r="C649" s="14" t="s">
        <v>76</v>
      </c>
      <c r="D649" s="14" t="s">
        <v>71</v>
      </c>
      <c r="E649" s="15">
        <v>556</v>
      </c>
      <c r="F649" s="15">
        <v>556</v>
      </c>
      <c r="G649" s="66">
        <v>1112</v>
      </c>
      <c r="H649" s="17">
        <v>0</v>
      </c>
      <c r="I649" s="13">
        <v>0</v>
      </c>
      <c r="J649" s="13">
        <v>2</v>
      </c>
      <c r="K649" s="49">
        <v>20</v>
      </c>
    </row>
    <row r="650" spans="1:11" ht="12.75">
      <c r="A650" s="13">
        <v>24</v>
      </c>
      <c r="B650" s="13">
        <v>20</v>
      </c>
      <c r="C650" s="14" t="s">
        <v>44</v>
      </c>
      <c r="D650" s="14" t="s">
        <v>1</v>
      </c>
      <c r="E650" s="15">
        <v>440</v>
      </c>
      <c r="F650" s="15">
        <v>606</v>
      </c>
      <c r="G650" s="66">
        <v>1046</v>
      </c>
      <c r="H650" s="17">
        <v>0</v>
      </c>
      <c r="I650" s="13">
        <v>0</v>
      </c>
      <c r="J650" s="13">
        <v>10</v>
      </c>
      <c r="K650" s="49">
        <v>20</v>
      </c>
    </row>
    <row r="651" spans="1:11" ht="12.75">
      <c r="A651" s="13">
        <v>25</v>
      </c>
      <c r="B651" s="13">
        <v>20</v>
      </c>
      <c r="C651" s="14" t="s">
        <v>47</v>
      </c>
      <c r="D651" s="14" t="s">
        <v>1</v>
      </c>
      <c r="E651" s="15">
        <v>371</v>
      </c>
      <c r="F651" s="15">
        <v>663</v>
      </c>
      <c r="G651" s="66">
        <v>1034</v>
      </c>
      <c r="H651" s="17">
        <v>0</v>
      </c>
      <c r="I651" s="13">
        <v>0</v>
      </c>
      <c r="J651" s="13">
        <v>8</v>
      </c>
      <c r="K651" s="49">
        <v>20</v>
      </c>
    </row>
    <row r="652" spans="1:11" ht="12.75">
      <c r="A652" s="13">
        <v>26</v>
      </c>
      <c r="B652" s="13">
        <v>20</v>
      </c>
      <c r="C652" s="14" t="s">
        <v>57</v>
      </c>
      <c r="D652" s="14" t="s">
        <v>1</v>
      </c>
      <c r="E652" s="15">
        <v>230</v>
      </c>
      <c r="F652" s="15">
        <v>681</v>
      </c>
      <c r="G652" s="66">
        <v>911</v>
      </c>
      <c r="H652" s="17">
        <v>0</v>
      </c>
      <c r="I652" s="13">
        <v>0</v>
      </c>
      <c r="J652" s="13">
        <v>14</v>
      </c>
      <c r="K652" s="49">
        <v>20</v>
      </c>
    </row>
    <row r="653" spans="1:11" ht="12.75">
      <c r="A653" s="13">
        <v>27</v>
      </c>
      <c r="B653" s="13">
        <v>20</v>
      </c>
      <c r="C653" s="14" t="s">
        <v>96</v>
      </c>
      <c r="D653" s="14" t="s">
        <v>89</v>
      </c>
      <c r="E653" s="15">
        <v>690</v>
      </c>
      <c r="F653" s="15">
        <v>186</v>
      </c>
      <c r="G653" s="66">
        <v>876</v>
      </c>
      <c r="H653" s="17">
        <v>0</v>
      </c>
      <c r="I653" s="13">
        <v>0</v>
      </c>
      <c r="J653" s="13">
        <v>12</v>
      </c>
      <c r="K653" s="49">
        <v>20</v>
      </c>
    </row>
    <row r="654" spans="1:11" ht="12.75">
      <c r="A654" s="13">
        <v>28</v>
      </c>
      <c r="B654" s="13">
        <v>20</v>
      </c>
      <c r="C654" s="14" t="s">
        <v>84</v>
      </c>
      <c r="D654" s="14" t="s">
        <v>71</v>
      </c>
      <c r="E654" s="15">
        <v>624</v>
      </c>
      <c r="F654" s="15">
        <v>179</v>
      </c>
      <c r="G654" s="66">
        <v>803</v>
      </c>
      <c r="H654" s="17">
        <v>0</v>
      </c>
      <c r="I654" s="13">
        <v>0</v>
      </c>
      <c r="J654" s="13">
        <v>10</v>
      </c>
      <c r="K654" s="49">
        <v>20</v>
      </c>
    </row>
    <row r="655" spans="1:11" ht="12.75">
      <c r="A655" s="13">
        <v>29</v>
      </c>
      <c r="B655" s="13">
        <v>20</v>
      </c>
      <c r="C655" s="14" t="s">
        <v>50</v>
      </c>
      <c r="D655" s="14" t="s">
        <v>42</v>
      </c>
      <c r="E655" s="15">
        <v>74</v>
      </c>
      <c r="F655" s="15">
        <v>728</v>
      </c>
      <c r="G655" s="66">
        <v>802</v>
      </c>
      <c r="H655" s="17">
        <v>0</v>
      </c>
      <c r="I655" s="13">
        <v>0</v>
      </c>
      <c r="J655" s="13">
        <v>10</v>
      </c>
      <c r="K655" s="49">
        <v>20</v>
      </c>
    </row>
    <row r="656" spans="1:11" ht="12.75">
      <c r="A656" s="13">
        <v>30</v>
      </c>
      <c r="B656" s="13">
        <v>20</v>
      </c>
      <c r="C656" s="14" t="s">
        <v>38</v>
      </c>
      <c r="D656" s="14" t="s">
        <v>1</v>
      </c>
      <c r="E656" s="15">
        <v>976</v>
      </c>
      <c r="F656" s="15">
        <v>-182</v>
      </c>
      <c r="G656" s="66">
        <v>794</v>
      </c>
      <c r="H656" s="17">
        <v>0</v>
      </c>
      <c r="I656" s="13">
        <v>0</v>
      </c>
      <c r="J656" s="13">
        <v>22</v>
      </c>
      <c r="K656" s="49">
        <v>20</v>
      </c>
    </row>
    <row r="657" spans="1:11" ht="12.75">
      <c r="A657" s="13">
        <v>31</v>
      </c>
      <c r="B657" s="13">
        <v>20</v>
      </c>
      <c r="C657" s="14" t="s">
        <v>37</v>
      </c>
      <c r="D657" s="14" t="s">
        <v>31</v>
      </c>
      <c r="E657" s="15">
        <v>693</v>
      </c>
      <c r="F657" s="15">
        <v>34</v>
      </c>
      <c r="G657" s="66">
        <v>727</v>
      </c>
      <c r="H657" s="17">
        <v>0</v>
      </c>
      <c r="I657" s="13">
        <v>0</v>
      </c>
      <c r="J657" s="13">
        <v>12</v>
      </c>
      <c r="K657" s="49">
        <v>20</v>
      </c>
    </row>
    <row r="658" spans="2:10" ht="16.5">
      <c r="B658" s="75">
        <f>SUM(B627:B657)</f>
        <v>620</v>
      </c>
      <c r="C658" s="74"/>
      <c r="D658" s="77">
        <v>31</v>
      </c>
      <c r="E658" s="86">
        <v>451</v>
      </c>
      <c r="F658" s="86">
        <f>D658+E658</f>
        <v>482</v>
      </c>
      <c r="G658" s="79"/>
      <c r="H658" s="75">
        <f>SUM(H627:H657)</f>
        <v>527</v>
      </c>
      <c r="I658" s="75">
        <f>SUM(I627:I657)</f>
        <v>62</v>
      </c>
      <c r="J658" s="75">
        <f>SUM(J627:J657)</f>
        <v>200</v>
      </c>
    </row>
    <row r="659" spans="5:10" ht="15.75">
      <c r="E659" s="317" t="s">
        <v>105</v>
      </c>
      <c r="F659" s="317"/>
      <c r="G659" s="317"/>
      <c r="H659" s="317"/>
      <c r="I659" s="318">
        <v>2788</v>
      </c>
      <c r="J659" s="318"/>
    </row>
    <row r="660" spans="5:10" ht="15.75">
      <c r="E660" s="319" t="s">
        <v>106</v>
      </c>
      <c r="F660" s="319"/>
      <c r="G660" s="319"/>
      <c r="H660" s="319"/>
      <c r="I660" s="320">
        <v>100</v>
      </c>
      <c r="J660" s="320"/>
    </row>
    <row r="661" spans="5:10" ht="15.75">
      <c r="E661" s="319" t="s">
        <v>107</v>
      </c>
      <c r="F661" s="319"/>
      <c r="G661" s="319"/>
      <c r="H661" s="319"/>
      <c r="I661" s="320">
        <v>0</v>
      </c>
      <c r="J661" s="320"/>
    </row>
    <row r="662" spans="5:10" ht="15.75">
      <c r="E662" s="317" t="s">
        <v>108</v>
      </c>
      <c r="F662" s="317"/>
      <c r="G662" s="317"/>
      <c r="H662" s="317"/>
      <c r="I662" s="317">
        <f>SUM(J658+I659+I660-I661)</f>
        <v>3088</v>
      </c>
      <c r="J662" s="317"/>
    </row>
    <row r="664" spans="1:11" ht="18">
      <c r="A664" s="316" t="s">
        <v>102</v>
      </c>
      <c r="B664" s="316"/>
      <c r="C664" s="316"/>
      <c r="D664" s="316"/>
      <c r="E664" s="316"/>
      <c r="F664" s="316"/>
      <c r="G664" s="316"/>
      <c r="H664" s="316"/>
      <c r="I664" s="316"/>
      <c r="J664" s="316"/>
      <c r="K664" s="89"/>
    </row>
    <row r="665" spans="1:10" ht="18">
      <c r="A665" s="316" t="s">
        <v>131</v>
      </c>
      <c r="B665" s="316"/>
      <c r="C665" s="316"/>
      <c r="D665" s="316"/>
      <c r="E665" s="316"/>
      <c r="F665" s="316"/>
      <c r="G665" s="316"/>
      <c r="H665" s="316"/>
      <c r="I665" s="316"/>
      <c r="J665" s="316"/>
    </row>
    <row r="666" spans="1:10" ht="12.75">
      <c r="A666" s="72" t="s">
        <v>63</v>
      </c>
      <c r="B666" s="72" t="s">
        <v>3</v>
      </c>
      <c r="C666" s="73" t="s">
        <v>64</v>
      </c>
      <c r="D666" s="73" t="s">
        <v>65</v>
      </c>
      <c r="E666" s="72" t="s">
        <v>104</v>
      </c>
      <c r="F666" s="72" t="s">
        <v>7</v>
      </c>
      <c r="G666" s="72" t="s">
        <v>8</v>
      </c>
      <c r="H666" s="72" t="s">
        <v>9</v>
      </c>
      <c r="I666" s="72" t="s">
        <v>10</v>
      </c>
      <c r="J666" s="72" t="s">
        <v>11</v>
      </c>
    </row>
    <row r="667" spans="1:11" ht="12.75">
      <c r="A667" s="13">
        <v>1</v>
      </c>
      <c r="B667" s="13">
        <v>20</v>
      </c>
      <c r="C667" s="14" t="s">
        <v>34</v>
      </c>
      <c r="D667" s="14" t="s">
        <v>35</v>
      </c>
      <c r="E667" s="15">
        <v>1397</v>
      </c>
      <c r="F667" s="15">
        <v>1178</v>
      </c>
      <c r="G667" s="66">
        <v>2575</v>
      </c>
      <c r="H667" s="17">
        <v>85</v>
      </c>
      <c r="I667" s="13">
        <v>17</v>
      </c>
      <c r="J667" s="13">
        <v>6</v>
      </c>
      <c r="K667" s="49">
        <v>21</v>
      </c>
    </row>
    <row r="668" spans="1:11" ht="12.75">
      <c r="A668" s="13">
        <v>2</v>
      </c>
      <c r="B668" s="13">
        <v>20</v>
      </c>
      <c r="C668" s="14" t="s">
        <v>36</v>
      </c>
      <c r="D668" s="14" t="s">
        <v>1</v>
      </c>
      <c r="E668" s="15">
        <v>832</v>
      </c>
      <c r="F668" s="15">
        <v>1219</v>
      </c>
      <c r="G668" s="66">
        <v>2051</v>
      </c>
      <c r="H668" s="17">
        <v>75</v>
      </c>
      <c r="I668" s="13">
        <v>17</v>
      </c>
      <c r="J668" s="13">
        <v>2</v>
      </c>
      <c r="K668" s="49">
        <v>21</v>
      </c>
    </row>
    <row r="669" spans="1:11" ht="12.75">
      <c r="A669" s="13">
        <v>3</v>
      </c>
      <c r="B669" s="13">
        <v>20</v>
      </c>
      <c r="C669" s="14" t="s">
        <v>59</v>
      </c>
      <c r="D669" s="14" t="s">
        <v>1</v>
      </c>
      <c r="E669" s="15">
        <v>979</v>
      </c>
      <c r="F669" s="15">
        <v>986</v>
      </c>
      <c r="G669" s="66">
        <v>1965</v>
      </c>
      <c r="H669" s="17">
        <v>70</v>
      </c>
      <c r="I669" s="13">
        <v>12</v>
      </c>
      <c r="J669" s="13">
        <v>2</v>
      </c>
      <c r="K669" s="49">
        <v>21</v>
      </c>
    </row>
    <row r="670" spans="1:11" ht="12.75">
      <c r="A670" s="13">
        <v>4</v>
      </c>
      <c r="B670" s="13">
        <v>20</v>
      </c>
      <c r="C670" s="14" t="s">
        <v>70</v>
      </c>
      <c r="D670" s="14" t="s">
        <v>1</v>
      </c>
      <c r="E670" s="15">
        <v>766</v>
      </c>
      <c r="F670" s="15">
        <v>1184</v>
      </c>
      <c r="G670" s="66">
        <v>1950</v>
      </c>
      <c r="H670" s="17">
        <v>60</v>
      </c>
      <c r="I670" s="13">
        <v>12</v>
      </c>
      <c r="J670" s="13">
        <v>8</v>
      </c>
      <c r="K670" s="49">
        <v>21</v>
      </c>
    </row>
    <row r="671" spans="1:11" ht="12.75">
      <c r="A671" s="13">
        <v>5</v>
      </c>
      <c r="B671" s="13">
        <v>20</v>
      </c>
      <c r="C671" s="14" t="s">
        <v>0</v>
      </c>
      <c r="D671" s="14" t="s">
        <v>1</v>
      </c>
      <c r="E671" s="15">
        <v>933</v>
      </c>
      <c r="F671" s="15">
        <v>929</v>
      </c>
      <c r="G671" s="66">
        <v>1862</v>
      </c>
      <c r="H671" s="17">
        <v>55</v>
      </c>
      <c r="I671" s="13">
        <v>0</v>
      </c>
      <c r="J671" s="13">
        <v>8</v>
      </c>
      <c r="K671" s="49">
        <v>21</v>
      </c>
    </row>
    <row r="672" spans="1:11" ht="12.75">
      <c r="A672" s="13">
        <v>6</v>
      </c>
      <c r="B672" s="13">
        <v>20</v>
      </c>
      <c r="C672" s="14" t="s">
        <v>77</v>
      </c>
      <c r="D672" s="14" t="s">
        <v>71</v>
      </c>
      <c r="E672" s="15">
        <v>967</v>
      </c>
      <c r="F672" s="15">
        <v>768</v>
      </c>
      <c r="G672" s="66">
        <v>1735</v>
      </c>
      <c r="H672" s="17">
        <v>53</v>
      </c>
      <c r="I672" s="13">
        <v>0</v>
      </c>
      <c r="J672" s="13">
        <v>4</v>
      </c>
      <c r="K672" s="49">
        <v>21</v>
      </c>
    </row>
    <row r="673" spans="1:11" ht="12.75">
      <c r="A673" s="13">
        <v>7</v>
      </c>
      <c r="B673" s="13">
        <v>20</v>
      </c>
      <c r="C673" s="14" t="s">
        <v>48</v>
      </c>
      <c r="D673" s="14" t="s">
        <v>42</v>
      </c>
      <c r="E673" s="15">
        <v>870</v>
      </c>
      <c r="F673" s="15">
        <v>808</v>
      </c>
      <c r="G673" s="66">
        <v>1678</v>
      </c>
      <c r="H673" s="17">
        <v>50</v>
      </c>
      <c r="I673" s="13">
        <v>0</v>
      </c>
      <c r="J673" s="13">
        <v>4</v>
      </c>
      <c r="K673" s="49">
        <v>21</v>
      </c>
    </row>
    <row r="674" spans="1:11" ht="12.75">
      <c r="A674" s="13">
        <v>8</v>
      </c>
      <c r="B674" s="13">
        <v>20</v>
      </c>
      <c r="C674" s="14" t="s">
        <v>53</v>
      </c>
      <c r="D674" s="14" t="s">
        <v>1</v>
      </c>
      <c r="E674" s="15">
        <v>976</v>
      </c>
      <c r="F674" s="15">
        <v>658</v>
      </c>
      <c r="G674" s="66">
        <v>1634</v>
      </c>
      <c r="H674" s="17">
        <v>45</v>
      </c>
      <c r="I674" s="13">
        <v>0</v>
      </c>
      <c r="J674" s="13">
        <v>0</v>
      </c>
      <c r="K674" s="49">
        <v>21</v>
      </c>
    </row>
    <row r="675" spans="1:11" ht="12.75">
      <c r="A675" s="13">
        <v>9</v>
      </c>
      <c r="B675" s="13">
        <v>20</v>
      </c>
      <c r="C675" s="14" t="s">
        <v>39</v>
      </c>
      <c r="D675" s="14" t="s">
        <v>1</v>
      </c>
      <c r="E675" s="15">
        <v>912</v>
      </c>
      <c r="F675" s="15">
        <v>615</v>
      </c>
      <c r="G675" s="66">
        <v>1527</v>
      </c>
      <c r="H675" s="17">
        <v>0</v>
      </c>
      <c r="I675" s="13">
        <v>0</v>
      </c>
      <c r="J675" s="13">
        <v>6</v>
      </c>
      <c r="K675" s="49">
        <v>21</v>
      </c>
    </row>
    <row r="676" spans="1:11" ht="12.75">
      <c r="A676" s="13">
        <v>10</v>
      </c>
      <c r="B676" s="13">
        <v>20</v>
      </c>
      <c r="C676" s="14" t="s">
        <v>30</v>
      </c>
      <c r="D676" s="14" t="s">
        <v>31</v>
      </c>
      <c r="E676" s="15">
        <v>645</v>
      </c>
      <c r="F676" s="15">
        <v>875</v>
      </c>
      <c r="G676" s="66">
        <v>1520</v>
      </c>
      <c r="H676" s="17">
        <v>0</v>
      </c>
      <c r="I676" s="18">
        <v>0</v>
      </c>
      <c r="J676" s="18">
        <v>8</v>
      </c>
      <c r="K676" s="49">
        <v>21</v>
      </c>
    </row>
    <row r="677" spans="1:11" ht="12.75">
      <c r="A677" s="13">
        <v>11</v>
      </c>
      <c r="B677" s="13">
        <v>20</v>
      </c>
      <c r="C677" s="14" t="s">
        <v>43</v>
      </c>
      <c r="D677" s="14" t="s">
        <v>1</v>
      </c>
      <c r="E677" s="15">
        <v>745</v>
      </c>
      <c r="F677" s="15">
        <v>706</v>
      </c>
      <c r="G677" s="66">
        <v>1451</v>
      </c>
      <c r="H677" s="17">
        <v>0</v>
      </c>
      <c r="I677" s="13">
        <v>0</v>
      </c>
      <c r="J677" s="13">
        <v>10</v>
      </c>
      <c r="K677" s="49">
        <v>21</v>
      </c>
    </row>
    <row r="678" spans="1:11" ht="12.75">
      <c r="A678" s="13">
        <v>12</v>
      </c>
      <c r="B678" s="13">
        <v>20</v>
      </c>
      <c r="C678" s="14" t="s">
        <v>38</v>
      </c>
      <c r="D678" s="14" t="s">
        <v>1</v>
      </c>
      <c r="E678" s="15">
        <v>467</v>
      </c>
      <c r="F678" s="15">
        <v>984</v>
      </c>
      <c r="G678" s="66">
        <v>1451</v>
      </c>
      <c r="H678" s="17">
        <v>0</v>
      </c>
      <c r="I678" s="13">
        <v>0</v>
      </c>
      <c r="J678" s="13">
        <v>0</v>
      </c>
      <c r="K678" s="49">
        <v>21</v>
      </c>
    </row>
    <row r="679" spans="1:11" ht="12.75">
      <c r="A679" s="13">
        <v>13</v>
      </c>
      <c r="B679" s="13">
        <v>20</v>
      </c>
      <c r="C679" s="14" t="s">
        <v>44</v>
      </c>
      <c r="D679" s="14" t="s">
        <v>1</v>
      </c>
      <c r="E679" s="15">
        <v>597</v>
      </c>
      <c r="F679" s="15">
        <v>844</v>
      </c>
      <c r="G679" s="66">
        <v>1441</v>
      </c>
      <c r="H679" s="17">
        <v>0</v>
      </c>
      <c r="I679" s="13">
        <v>0</v>
      </c>
      <c r="J679" s="13">
        <v>10</v>
      </c>
      <c r="K679" s="49">
        <v>21</v>
      </c>
    </row>
    <row r="680" spans="1:11" ht="12.75">
      <c r="A680" s="13">
        <v>14</v>
      </c>
      <c r="B680" s="13">
        <v>20</v>
      </c>
      <c r="C680" s="14" t="s">
        <v>37</v>
      </c>
      <c r="D680" s="14" t="s">
        <v>31</v>
      </c>
      <c r="E680" s="15">
        <v>569</v>
      </c>
      <c r="F680" s="15">
        <v>844</v>
      </c>
      <c r="G680" s="66">
        <v>1413</v>
      </c>
      <c r="H680" s="17">
        <v>0</v>
      </c>
      <c r="I680" s="13">
        <v>0</v>
      </c>
      <c r="J680" s="13">
        <v>6</v>
      </c>
      <c r="K680" s="49">
        <v>21</v>
      </c>
    </row>
    <row r="681" spans="1:11" ht="12.75">
      <c r="A681" s="13">
        <v>15</v>
      </c>
      <c r="B681" s="13">
        <v>20</v>
      </c>
      <c r="C681" s="14" t="s">
        <v>55</v>
      </c>
      <c r="D681" s="14" t="s">
        <v>1</v>
      </c>
      <c r="E681" s="15">
        <v>849</v>
      </c>
      <c r="F681" s="15">
        <v>543</v>
      </c>
      <c r="G681" s="66">
        <v>1392</v>
      </c>
      <c r="H681" s="17">
        <v>0</v>
      </c>
      <c r="I681" s="13">
        <v>0</v>
      </c>
      <c r="J681" s="13">
        <v>4</v>
      </c>
      <c r="K681" s="49">
        <v>21</v>
      </c>
    </row>
    <row r="682" spans="1:11" ht="12.75">
      <c r="A682" s="13">
        <v>16</v>
      </c>
      <c r="B682" s="13">
        <v>20</v>
      </c>
      <c r="C682" s="14" t="s">
        <v>85</v>
      </c>
      <c r="D682" s="14" t="s">
        <v>86</v>
      </c>
      <c r="E682" s="15">
        <v>581</v>
      </c>
      <c r="F682" s="15">
        <v>794</v>
      </c>
      <c r="G682" s="66">
        <v>1375</v>
      </c>
      <c r="H682" s="15">
        <v>0</v>
      </c>
      <c r="I682" s="18">
        <v>0</v>
      </c>
      <c r="J682" s="18">
        <v>8</v>
      </c>
      <c r="K682" s="49">
        <v>21</v>
      </c>
    </row>
    <row r="683" spans="1:11" ht="12.75">
      <c r="A683" s="13">
        <v>17</v>
      </c>
      <c r="B683" s="13">
        <v>20</v>
      </c>
      <c r="C683" s="14" t="s">
        <v>41</v>
      </c>
      <c r="D683" s="14" t="s">
        <v>42</v>
      </c>
      <c r="E683" s="15">
        <v>832</v>
      </c>
      <c r="F683" s="15">
        <v>514</v>
      </c>
      <c r="G683" s="66">
        <v>1346</v>
      </c>
      <c r="H683" s="17">
        <v>0</v>
      </c>
      <c r="I683" s="13">
        <v>0</v>
      </c>
      <c r="J683" s="13">
        <v>8</v>
      </c>
      <c r="K683" s="49">
        <v>21</v>
      </c>
    </row>
    <row r="684" spans="1:11" ht="12.75">
      <c r="A684" s="13">
        <v>18</v>
      </c>
      <c r="B684" s="13">
        <v>20</v>
      </c>
      <c r="C684" s="14" t="s">
        <v>62</v>
      </c>
      <c r="D684" s="14" t="s">
        <v>61</v>
      </c>
      <c r="E684" s="15">
        <v>929</v>
      </c>
      <c r="F684" s="15">
        <v>278</v>
      </c>
      <c r="G684" s="66">
        <v>1207</v>
      </c>
      <c r="H684" s="17">
        <v>0</v>
      </c>
      <c r="I684" s="13">
        <v>0</v>
      </c>
      <c r="J684" s="13">
        <v>4</v>
      </c>
      <c r="K684" s="49">
        <v>21</v>
      </c>
    </row>
    <row r="685" spans="1:11" ht="12.75">
      <c r="A685" s="13">
        <v>19</v>
      </c>
      <c r="B685" s="13">
        <v>20</v>
      </c>
      <c r="C685" s="14" t="s">
        <v>40</v>
      </c>
      <c r="D685" s="14" t="s">
        <v>1</v>
      </c>
      <c r="E685" s="15">
        <v>197</v>
      </c>
      <c r="F685" s="15">
        <v>968</v>
      </c>
      <c r="G685" s="66">
        <v>1165</v>
      </c>
      <c r="H685" s="17">
        <v>0</v>
      </c>
      <c r="I685" s="13">
        <v>0</v>
      </c>
      <c r="J685" s="13">
        <v>8</v>
      </c>
      <c r="K685" s="49">
        <v>21</v>
      </c>
    </row>
    <row r="686" spans="1:11" ht="12.75">
      <c r="A686" s="13">
        <v>20</v>
      </c>
      <c r="B686" s="13">
        <v>20</v>
      </c>
      <c r="C686" s="14" t="s">
        <v>76</v>
      </c>
      <c r="D686" s="14" t="s">
        <v>71</v>
      </c>
      <c r="E686" s="15">
        <v>507</v>
      </c>
      <c r="F686" s="15">
        <v>640</v>
      </c>
      <c r="G686" s="66">
        <v>1147</v>
      </c>
      <c r="H686" s="17">
        <v>0</v>
      </c>
      <c r="I686" s="13">
        <v>0</v>
      </c>
      <c r="J686" s="13">
        <v>6</v>
      </c>
      <c r="K686" s="49">
        <v>21</v>
      </c>
    </row>
    <row r="687" spans="1:11" ht="12.75">
      <c r="A687" s="13">
        <v>21</v>
      </c>
      <c r="B687" s="13">
        <v>20</v>
      </c>
      <c r="C687" s="14" t="s">
        <v>73</v>
      </c>
      <c r="D687" s="14" t="s">
        <v>71</v>
      </c>
      <c r="E687" s="15">
        <v>368</v>
      </c>
      <c r="F687" s="15">
        <v>690</v>
      </c>
      <c r="G687" s="66">
        <v>1058</v>
      </c>
      <c r="H687" s="17">
        <v>0</v>
      </c>
      <c r="I687" s="13">
        <v>0</v>
      </c>
      <c r="J687" s="13">
        <v>8</v>
      </c>
      <c r="K687" s="49">
        <v>21</v>
      </c>
    </row>
    <row r="688" spans="1:11" ht="12.75">
      <c r="A688" s="13">
        <v>22</v>
      </c>
      <c r="B688" s="13">
        <v>20</v>
      </c>
      <c r="C688" s="14" t="s">
        <v>56</v>
      </c>
      <c r="D688" s="14" t="s">
        <v>42</v>
      </c>
      <c r="E688" s="15">
        <v>682</v>
      </c>
      <c r="F688" s="15">
        <v>366</v>
      </c>
      <c r="G688" s="66">
        <v>1048</v>
      </c>
      <c r="H688" s="17">
        <v>0</v>
      </c>
      <c r="I688" s="13">
        <v>0</v>
      </c>
      <c r="J688" s="13">
        <v>2</v>
      </c>
      <c r="K688" s="49">
        <v>21</v>
      </c>
    </row>
    <row r="689" spans="1:11" ht="12.75">
      <c r="A689" s="13">
        <v>23</v>
      </c>
      <c r="B689" s="13">
        <v>20</v>
      </c>
      <c r="C689" s="14" t="s">
        <v>52</v>
      </c>
      <c r="D689" s="14" t="s">
        <v>35</v>
      </c>
      <c r="E689" s="15">
        <v>759</v>
      </c>
      <c r="F689" s="15">
        <v>287</v>
      </c>
      <c r="G689" s="66">
        <v>1046</v>
      </c>
      <c r="H689" s="17">
        <v>0</v>
      </c>
      <c r="I689" s="13">
        <v>0</v>
      </c>
      <c r="J689" s="13">
        <v>6</v>
      </c>
      <c r="K689" s="49">
        <v>21</v>
      </c>
    </row>
    <row r="690" spans="1:11" ht="12.75">
      <c r="A690" s="13">
        <v>24</v>
      </c>
      <c r="B690" s="13">
        <v>20</v>
      </c>
      <c r="C690" s="14" t="s">
        <v>50</v>
      </c>
      <c r="D690" s="14" t="s">
        <v>42</v>
      </c>
      <c r="E690" s="15">
        <v>507</v>
      </c>
      <c r="F690" s="15">
        <v>445</v>
      </c>
      <c r="G690" s="66">
        <v>952</v>
      </c>
      <c r="H690" s="17">
        <v>0</v>
      </c>
      <c r="I690" s="13">
        <v>0</v>
      </c>
      <c r="J690" s="13">
        <v>10</v>
      </c>
      <c r="K690" s="49">
        <v>21</v>
      </c>
    </row>
    <row r="691" spans="1:11" ht="12.75">
      <c r="A691" s="13">
        <v>25</v>
      </c>
      <c r="B691" s="13">
        <v>20</v>
      </c>
      <c r="C691" s="14" t="s">
        <v>51</v>
      </c>
      <c r="D691" s="14" t="s">
        <v>1</v>
      </c>
      <c r="E691" s="15">
        <v>232</v>
      </c>
      <c r="F691" s="15">
        <v>707</v>
      </c>
      <c r="G691" s="66">
        <v>939</v>
      </c>
      <c r="H691" s="17">
        <v>0</v>
      </c>
      <c r="I691" s="13">
        <v>0</v>
      </c>
      <c r="J691" s="13">
        <v>14</v>
      </c>
      <c r="K691" s="49">
        <v>21</v>
      </c>
    </row>
    <row r="692" spans="1:11" ht="12.75">
      <c r="A692" s="13">
        <v>26</v>
      </c>
      <c r="B692" s="13">
        <v>20</v>
      </c>
      <c r="C692" s="14" t="s">
        <v>57</v>
      </c>
      <c r="D692" s="14" t="s">
        <v>1</v>
      </c>
      <c r="E692" s="15">
        <v>618</v>
      </c>
      <c r="F692" s="15">
        <v>208</v>
      </c>
      <c r="G692" s="66">
        <v>826</v>
      </c>
      <c r="H692" s="17">
        <v>0</v>
      </c>
      <c r="I692" s="13">
        <v>0</v>
      </c>
      <c r="J692" s="13">
        <v>8</v>
      </c>
      <c r="K692" s="49">
        <v>21</v>
      </c>
    </row>
    <row r="693" spans="1:11" ht="12.75">
      <c r="A693" s="13">
        <v>27</v>
      </c>
      <c r="B693" s="13">
        <v>20</v>
      </c>
      <c r="C693" s="14" t="s">
        <v>58</v>
      </c>
      <c r="D693" s="14" t="s">
        <v>35</v>
      </c>
      <c r="E693" s="15">
        <v>37</v>
      </c>
      <c r="F693" s="15">
        <v>718</v>
      </c>
      <c r="G693" s="66">
        <v>755</v>
      </c>
      <c r="H693" s="17">
        <v>0</v>
      </c>
      <c r="I693" s="13">
        <v>0</v>
      </c>
      <c r="J693" s="13">
        <v>14</v>
      </c>
      <c r="K693" s="49">
        <v>21</v>
      </c>
    </row>
    <row r="694" spans="1:11" ht="12.75">
      <c r="A694" s="13">
        <v>28</v>
      </c>
      <c r="B694" s="13">
        <v>20</v>
      </c>
      <c r="C694" s="14" t="s">
        <v>49</v>
      </c>
      <c r="D694" s="14" t="s">
        <v>35</v>
      </c>
      <c r="E694" s="15">
        <v>787</v>
      </c>
      <c r="F694" s="15">
        <v>-47</v>
      </c>
      <c r="G694" s="66">
        <v>740</v>
      </c>
      <c r="H694" s="17">
        <v>0</v>
      </c>
      <c r="I694" s="13">
        <v>0</v>
      </c>
      <c r="J694" s="13">
        <v>10</v>
      </c>
      <c r="K694" s="49">
        <v>21</v>
      </c>
    </row>
    <row r="695" spans="1:11" ht="12.75">
      <c r="A695" s="13">
        <v>29</v>
      </c>
      <c r="B695" s="13">
        <v>20</v>
      </c>
      <c r="C695" s="14" t="s">
        <v>47</v>
      </c>
      <c r="D695" s="14" t="s">
        <v>1</v>
      </c>
      <c r="E695" s="15">
        <v>370</v>
      </c>
      <c r="F695" s="15">
        <v>237</v>
      </c>
      <c r="G695" s="66">
        <v>607</v>
      </c>
      <c r="H695" s="17">
        <v>0</v>
      </c>
      <c r="I695" s="13">
        <v>0</v>
      </c>
      <c r="J695" s="13">
        <v>10</v>
      </c>
      <c r="K695" s="49">
        <v>21</v>
      </c>
    </row>
    <row r="696" spans="2:10" ht="16.5">
      <c r="B696" s="75">
        <f>SUM(B667:B695)</f>
        <v>580</v>
      </c>
      <c r="C696" s="74"/>
      <c r="D696" s="77">
        <v>29</v>
      </c>
      <c r="E696" s="86">
        <v>482</v>
      </c>
      <c r="F696" s="86">
        <f>D696+E696</f>
        <v>511</v>
      </c>
      <c r="G696" s="79"/>
      <c r="H696" s="75">
        <f>SUM(H667:H695)</f>
        <v>493</v>
      </c>
      <c r="I696" s="75">
        <f>SUM(I667:I695)</f>
        <v>58</v>
      </c>
      <c r="J696" s="75">
        <f>SUM(J667:J695)</f>
        <v>194</v>
      </c>
    </row>
    <row r="697" spans="5:10" ht="15.75">
      <c r="E697" s="317" t="s">
        <v>105</v>
      </c>
      <c r="F697" s="317"/>
      <c r="G697" s="317"/>
      <c r="H697" s="317"/>
      <c r="I697" s="318">
        <v>2988</v>
      </c>
      <c r="J697" s="318"/>
    </row>
    <row r="698" spans="5:10" ht="15.75">
      <c r="E698" s="319" t="s">
        <v>106</v>
      </c>
      <c r="F698" s="319"/>
      <c r="G698" s="319"/>
      <c r="H698" s="319"/>
      <c r="I698" s="320">
        <v>100</v>
      </c>
      <c r="J698" s="320"/>
    </row>
    <row r="699" spans="5:10" ht="15.75">
      <c r="E699" s="319" t="s">
        <v>107</v>
      </c>
      <c r="F699" s="319"/>
      <c r="G699" s="319"/>
      <c r="H699" s="319"/>
      <c r="I699" s="320">
        <v>0</v>
      </c>
      <c r="J699" s="320"/>
    </row>
    <row r="700" spans="5:10" ht="15.75">
      <c r="E700" s="317" t="s">
        <v>108</v>
      </c>
      <c r="F700" s="317"/>
      <c r="G700" s="317"/>
      <c r="H700" s="317"/>
      <c r="I700" s="317">
        <f>SUM(J696+I697+I698-I699)</f>
        <v>3282</v>
      </c>
      <c r="J700" s="317"/>
    </row>
    <row r="702" spans="1:11" ht="18">
      <c r="A702" s="316" t="s">
        <v>102</v>
      </c>
      <c r="B702" s="316"/>
      <c r="C702" s="316"/>
      <c r="D702" s="316"/>
      <c r="E702" s="316"/>
      <c r="F702" s="316"/>
      <c r="G702" s="316"/>
      <c r="H702" s="316"/>
      <c r="I702" s="316"/>
      <c r="J702" s="316"/>
      <c r="K702" s="89"/>
    </row>
    <row r="703" spans="1:10" ht="18">
      <c r="A703" s="316" t="s">
        <v>132</v>
      </c>
      <c r="B703" s="316"/>
      <c r="C703" s="316"/>
      <c r="D703" s="316"/>
      <c r="E703" s="316"/>
      <c r="F703" s="316"/>
      <c r="G703" s="316"/>
      <c r="H703" s="316"/>
      <c r="I703" s="316"/>
      <c r="J703" s="316"/>
    </row>
    <row r="704" spans="1:10" ht="12.75">
      <c r="A704" s="72" t="s">
        <v>63</v>
      </c>
      <c r="B704" s="72" t="s">
        <v>3</v>
      </c>
      <c r="C704" s="73" t="s">
        <v>64</v>
      </c>
      <c r="D704" s="73" t="s">
        <v>65</v>
      </c>
      <c r="E704" s="72" t="s">
        <v>104</v>
      </c>
      <c r="F704" s="72" t="s">
        <v>7</v>
      </c>
      <c r="G704" s="72" t="s">
        <v>8</v>
      </c>
      <c r="H704" s="72" t="s">
        <v>9</v>
      </c>
      <c r="I704" s="72" t="s">
        <v>10</v>
      </c>
      <c r="J704" s="72" t="s">
        <v>11</v>
      </c>
    </row>
    <row r="705" spans="1:11" ht="12.75">
      <c r="A705" s="13">
        <v>1</v>
      </c>
      <c r="B705" s="13">
        <v>20</v>
      </c>
      <c r="C705" s="14" t="s">
        <v>30</v>
      </c>
      <c r="D705" s="14" t="s">
        <v>31</v>
      </c>
      <c r="E705" s="15">
        <v>862</v>
      </c>
      <c r="F705" s="15">
        <v>1373</v>
      </c>
      <c r="G705" s="66">
        <v>2235</v>
      </c>
      <c r="H705" s="17">
        <v>85</v>
      </c>
      <c r="I705" s="13">
        <v>16</v>
      </c>
      <c r="J705" s="13">
        <v>0</v>
      </c>
      <c r="K705" s="49">
        <v>22</v>
      </c>
    </row>
    <row r="706" spans="1:11" ht="12.75">
      <c r="A706" s="13">
        <v>2</v>
      </c>
      <c r="B706" s="13">
        <v>20</v>
      </c>
      <c r="C706" s="14" t="s">
        <v>51</v>
      </c>
      <c r="D706" s="14" t="s">
        <v>1</v>
      </c>
      <c r="E706" s="15">
        <v>1116</v>
      </c>
      <c r="F706" s="15">
        <v>831</v>
      </c>
      <c r="G706" s="66">
        <v>1947</v>
      </c>
      <c r="H706" s="17">
        <v>80</v>
      </c>
      <c r="I706" s="13">
        <v>11</v>
      </c>
      <c r="J706" s="13">
        <v>6</v>
      </c>
      <c r="K706" s="49">
        <v>22</v>
      </c>
    </row>
    <row r="707" spans="1:11" ht="12.75">
      <c r="A707" s="13">
        <v>3</v>
      </c>
      <c r="B707" s="13">
        <v>20</v>
      </c>
      <c r="C707" s="14" t="s">
        <v>76</v>
      </c>
      <c r="D707" s="14" t="s">
        <v>71</v>
      </c>
      <c r="E707" s="15">
        <v>727</v>
      </c>
      <c r="F707" s="15">
        <v>1132</v>
      </c>
      <c r="G707" s="66">
        <v>1859</v>
      </c>
      <c r="H707" s="17">
        <v>70</v>
      </c>
      <c r="I707" s="13">
        <v>11</v>
      </c>
      <c r="J707" s="13">
        <v>12</v>
      </c>
      <c r="K707" s="49">
        <v>22</v>
      </c>
    </row>
    <row r="708" spans="1:11" ht="12.75">
      <c r="A708" s="13">
        <v>4</v>
      </c>
      <c r="B708" s="13">
        <v>20</v>
      </c>
      <c r="C708" s="14" t="s">
        <v>53</v>
      </c>
      <c r="D708" s="14" t="s">
        <v>1</v>
      </c>
      <c r="E708" s="15">
        <v>940</v>
      </c>
      <c r="F708" s="15">
        <v>904</v>
      </c>
      <c r="G708" s="66">
        <v>1844</v>
      </c>
      <c r="H708" s="17">
        <v>65</v>
      </c>
      <c r="I708" s="13">
        <v>0</v>
      </c>
      <c r="J708" s="13">
        <v>6</v>
      </c>
      <c r="K708" s="49">
        <v>22</v>
      </c>
    </row>
    <row r="709" spans="1:11" ht="12.75">
      <c r="A709" s="13">
        <v>5</v>
      </c>
      <c r="B709" s="13">
        <v>20</v>
      </c>
      <c r="C709" s="14" t="s">
        <v>44</v>
      </c>
      <c r="D709" s="14" t="s">
        <v>1</v>
      </c>
      <c r="E709" s="15">
        <v>1120</v>
      </c>
      <c r="F709" s="15">
        <v>711</v>
      </c>
      <c r="G709" s="66">
        <v>1831</v>
      </c>
      <c r="H709" s="17">
        <v>60</v>
      </c>
      <c r="I709" s="13">
        <v>16</v>
      </c>
      <c r="J709" s="13">
        <v>4</v>
      </c>
      <c r="K709" s="49">
        <v>22</v>
      </c>
    </row>
    <row r="710" spans="1:11" ht="12.75">
      <c r="A710" s="13">
        <v>6</v>
      </c>
      <c r="B710" s="13">
        <v>20</v>
      </c>
      <c r="C710" s="14" t="s">
        <v>43</v>
      </c>
      <c r="D710" s="14" t="s">
        <v>1</v>
      </c>
      <c r="E710" s="15">
        <v>747</v>
      </c>
      <c r="F710" s="15">
        <v>865</v>
      </c>
      <c r="G710" s="66">
        <v>1612</v>
      </c>
      <c r="H710" s="17">
        <v>55</v>
      </c>
      <c r="I710" s="13">
        <v>0</v>
      </c>
      <c r="J710" s="13">
        <v>4</v>
      </c>
      <c r="K710" s="49">
        <v>22</v>
      </c>
    </row>
    <row r="711" spans="1:11" ht="12.75">
      <c r="A711" s="13">
        <v>7</v>
      </c>
      <c r="B711" s="13">
        <v>20</v>
      </c>
      <c r="C711" s="14" t="s">
        <v>40</v>
      </c>
      <c r="D711" s="14" t="s">
        <v>1</v>
      </c>
      <c r="E711" s="15">
        <v>977</v>
      </c>
      <c r="F711" s="15">
        <v>608</v>
      </c>
      <c r="G711" s="66">
        <v>1585</v>
      </c>
      <c r="H711" s="17">
        <v>44</v>
      </c>
      <c r="I711" s="13">
        <v>0</v>
      </c>
      <c r="J711" s="13">
        <v>4</v>
      </c>
      <c r="K711" s="49">
        <v>22</v>
      </c>
    </row>
    <row r="712" spans="1:11" ht="12.75">
      <c r="A712" s="13">
        <v>8</v>
      </c>
      <c r="B712" s="13">
        <v>20</v>
      </c>
      <c r="C712" s="14" t="s">
        <v>48</v>
      </c>
      <c r="D712" s="14" t="s">
        <v>42</v>
      </c>
      <c r="E712" s="15">
        <v>904</v>
      </c>
      <c r="F712" s="15">
        <v>678</v>
      </c>
      <c r="G712" s="66">
        <v>1582</v>
      </c>
      <c r="H712" s="17">
        <v>0</v>
      </c>
      <c r="I712" s="13">
        <v>0</v>
      </c>
      <c r="J712" s="13">
        <v>4</v>
      </c>
      <c r="K712" s="49">
        <v>22</v>
      </c>
    </row>
    <row r="713" spans="1:11" ht="12.75">
      <c r="A713" s="13">
        <v>9</v>
      </c>
      <c r="B713" s="13">
        <v>20</v>
      </c>
      <c r="C713" s="14" t="s">
        <v>34</v>
      </c>
      <c r="D713" s="14" t="s">
        <v>35</v>
      </c>
      <c r="E713" s="15">
        <v>596</v>
      </c>
      <c r="F713" s="15">
        <v>980</v>
      </c>
      <c r="G713" s="66">
        <v>1576</v>
      </c>
      <c r="H713" s="17">
        <v>0</v>
      </c>
      <c r="I713" s="13">
        <v>0</v>
      </c>
      <c r="J713" s="13">
        <v>4</v>
      </c>
      <c r="K713" s="49">
        <v>22</v>
      </c>
    </row>
    <row r="714" spans="1:11" ht="12.75">
      <c r="A714" s="13">
        <v>10</v>
      </c>
      <c r="B714" s="13">
        <v>20</v>
      </c>
      <c r="C714" s="14" t="s">
        <v>52</v>
      </c>
      <c r="D714" s="14" t="s">
        <v>35</v>
      </c>
      <c r="E714" s="15">
        <v>914</v>
      </c>
      <c r="F714" s="15">
        <v>654</v>
      </c>
      <c r="G714" s="66">
        <v>1568</v>
      </c>
      <c r="H714" s="17">
        <v>0</v>
      </c>
      <c r="I714" s="13">
        <v>0</v>
      </c>
      <c r="J714" s="13">
        <v>10</v>
      </c>
      <c r="K714" s="49">
        <v>22</v>
      </c>
    </row>
    <row r="715" spans="1:11" ht="12.75">
      <c r="A715" s="13">
        <v>11</v>
      </c>
      <c r="B715" s="13">
        <v>20</v>
      </c>
      <c r="C715" s="14" t="s">
        <v>38</v>
      </c>
      <c r="D715" s="14" t="s">
        <v>1</v>
      </c>
      <c r="E715" s="15">
        <v>672</v>
      </c>
      <c r="F715" s="15">
        <v>889</v>
      </c>
      <c r="G715" s="66">
        <v>1561</v>
      </c>
      <c r="H715" s="17">
        <v>0</v>
      </c>
      <c r="I715" s="13">
        <v>0</v>
      </c>
      <c r="J715" s="13">
        <v>4</v>
      </c>
      <c r="K715" s="49">
        <v>22</v>
      </c>
    </row>
    <row r="716" spans="1:11" ht="12.75">
      <c r="A716" s="13">
        <v>12</v>
      </c>
      <c r="B716" s="13">
        <v>20</v>
      </c>
      <c r="C716" s="14" t="s">
        <v>62</v>
      </c>
      <c r="D716" s="14" t="s">
        <v>61</v>
      </c>
      <c r="E716" s="15">
        <v>918</v>
      </c>
      <c r="F716" s="15">
        <v>620</v>
      </c>
      <c r="G716" s="66">
        <v>1538</v>
      </c>
      <c r="H716" s="17">
        <v>0</v>
      </c>
      <c r="I716" s="13">
        <v>0</v>
      </c>
      <c r="J716" s="13">
        <v>18</v>
      </c>
      <c r="K716" s="49">
        <v>22</v>
      </c>
    </row>
    <row r="717" spans="1:11" ht="12.75">
      <c r="A717" s="13">
        <v>13</v>
      </c>
      <c r="B717" s="13">
        <v>20</v>
      </c>
      <c r="C717" s="14" t="s">
        <v>58</v>
      </c>
      <c r="D717" s="14" t="s">
        <v>35</v>
      </c>
      <c r="E717" s="15">
        <v>700</v>
      </c>
      <c r="F717" s="15">
        <v>664</v>
      </c>
      <c r="G717" s="66">
        <v>1364</v>
      </c>
      <c r="H717" s="17">
        <v>0</v>
      </c>
      <c r="I717" s="13">
        <v>0</v>
      </c>
      <c r="J717" s="13">
        <v>4</v>
      </c>
      <c r="K717" s="49">
        <v>22</v>
      </c>
    </row>
    <row r="718" spans="1:11" ht="12.75">
      <c r="A718" s="13">
        <v>14</v>
      </c>
      <c r="B718" s="13">
        <v>20</v>
      </c>
      <c r="C718" s="14" t="s">
        <v>0</v>
      </c>
      <c r="D718" s="14" t="s">
        <v>1</v>
      </c>
      <c r="E718" s="15">
        <v>715</v>
      </c>
      <c r="F718" s="15">
        <v>617</v>
      </c>
      <c r="G718" s="66">
        <v>1332</v>
      </c>
      <c r="H718" s="17">
        <v>0</v>
      </c>
      <c r="I718" s="13">
        <v>0</v>
      </c>
      <c r="J718" s="13">
        <v>6</v>
      </c>
      <c r="K718" s="49">
        <v>22</v>
      </c>
    </row>
    <row r="719" spans="1:11" ht="12.75">
      <c r="A719" s="13">
        <v>15</v>
      </c>
      <c r="B719" s="13">
        <v>20</v>
      </c>
      <c r="C719" s="14" t="s">
        <v>73</v>
      </c>
      <c r="D719" s="14" t="s">
        <v>71</v>
      </c>
      <c r="E719" s="15">
        <v>853</v>
      </c>
      <c r="F719" s="15">
        <v>444</v>
      </c>
      <c r="G719" s="66">
        <v>1297</v>
      </c>
      <c r="H719" s="17">
        <v>0</v>
      </c>
      <c r="I719" s="13">
        <v>0</v>
      </c>
      <c r="J719" s="13">
        <v>12</v>
      </c>
      <c r="K719" s="49">
        <v>22</v>
      </c>
    </row>
    <row r="720" spans="1:11" ht="12.75">
      <c r="A720" s="13">
        <v>16</v>
      </c>
      <c r="B720" s="13">
        <v>20</v>
      </c>
      <c r="C720" s="14" t="s">
        <v>36</v>
      </c>
      <c r="D720" s="14" t="s">
        <v>1</v>
      </c>
      <c r="E720" s="15">
        <v>454</v>
      </c>
      <c r="F720" s="15">
        <v>820</v>
      </c>
      <c r="G720" s="66">
        <v>1274</v>
      </c>
      <c r="H720" s="17">
        <v>0</v>
      </c>
      <c r="I720" s="13">
        <v>0</v>
      </c>
      <c r="J720" s="13">
        <v>10</v>
      </c>
      <c r="K720" s="49">
        <v>22</v>
      </c>
    </row>
    <row r="721" spans="1:11" ht="12.75">
      <c r="A721" s="13">
        <v>17</v>
      </c>
      <c r="B721" s="13">
        <v>20</v>
      </c>
      <c r="C721" s="14" t="s">
        <v>50</v>
      </c>
      <c r="D721" s="14" t="s">
        <v>42</v>
      </c>
      <c r="E721" s="15">
        <v>892</v>
      </c>
      <c r="F721" s="15">
        <v>356</v>
      </c>
      <c r="G721" s="66">
        <v>1248</v>
      </c>
      <c r="H721" s="17">
        <v>0</v>
      </c>
      <c r="I721" s="13">
        <v>0</v>
      </c>
      <c r="J721" s="13">
        <v>6</v>
      </c>
      <c r="K721" s="49">
        <v>22</v>
      </c>
    </row>
    <row r="722" spans="1:11" ht="12.75">
      <c r="A722" s="13">
        <v>18</v>
      </c>
      <c r="B722" s="13">
        <v>20</v>
      </c>
      <c r="C722" s="14" t="s">
        <v>37</v>
      </c>
      <c r="D722" s="14" t="s">
        <v>31</v>
      </c>
      <c r="E722" s="15">
        <v>194</v>
      </c>
      <c r="F722" s="15">
        <v>1043</v>
      </c>
      <c r="G722" s="66">
        <v>1237</v>
      </c>
      <c r="H722" s="17">
        <v>0</v>
      </c>
      <c r="I722" s="13">
        <v>0</v>
      </c>
      <c r="J722" s="13">
        <v>10</v>
      </c>
      <c r="K722" s="49">
        <v>22</v>
      </c>
    </row>
    <row r="723" spans="1:11" ht="12.75">
      <c r="A723" s="13">
        <v>19</v>
      </c>
      <c r="B723" s="13">
        <v>20</v>
      </c>
      <c r="C723" s="14" t="s">
        <v>57</v>
      </c>
      <c r="D723" s="14" t="s">
        <v>1</v>
      </c>
      <c r="E723" s="15">
        <v>770</v>
      </c>
      <c r="F723" s="15">
        <v>364</v>
      </c>
      <c r="G723" s="66">
        <v>1134</v>
      </c>
      <c r="H723" s="17">
        <v>0</v>
      </c>
      <c r="I723" s="13">
        <v>0</v>
      </c>
      <c r="J723" s="13">
        <v>4</v>
      </c>
      <c r="K723" s="49">
        <v>22</v>
      </c>
    </row>
    <row r="724" spans="1:11" ht="12.75">
      <c r="A724" s="13">
        <v>20</v>
      </c>
      <c r="B724" s="13">
        <v>20</v>
      </c>
      <c r="C724" s="14" t="s">
        <v>56</v>
      </c>
      <c r="D724" s="14" t="s">
        <v>42</v>
      </c>
      <c r="E724" s="15">
        <v>710</v>
      </c>
      <c r="F724" s="15">
        <v>332</v>
      </c>
      <c r="G724" s="66">
        <v>1042</v>
      </c>
      <c r="H724" s="17">
        <v>0</v>
      </c>
      <c r="I724" s="13">
        <v>0</v>
      </c>
      <c r="J724" s="13">
        <v>6</v>
      </c>
      <c r="K724" s="49">
        <v>22</v>
      </c>
    </row>
    <row r="725" spans="1:11" ht="12.75">
      <c r="A725" s="13">
        <v>21</v>
      </c>
      <c r="B725" s="13">
        <v>20</v>
      </c>
      <c r="C725" s="14" t="s">
        <v>70</v>
      </c>
      <c r="D725" s="14" t="s">
        <v>71</v>
      </c>
      <c r="E725" s="15">
        <v>412</v>
      </c>
      <c r="F725" s="15">
        <v>604</v>
      </c>
      <c r="G725" s="66">
        <v>1016</v>
      </c>
      <c r="H725" s="17">
        <v>0</v>
      </c>
      <c r="I725" s="13">
        <v>0</v>
      </c>
      <c r="J725" s="13">
        <v>8</v>
      </c>
      <c r="K725" s="49">
        <v>22</v>
      </c>
    </row>
    <row r="726" spans="1:11" ht="12.75">
      <c r="A726" s="13">
        <v>22</v>
      </c>
      <c r="B726" s="13">
        <v>20</v>
      </c>
      <c r="C726" s="14" t="s">
        <v>39</v>
      </c>
      <c r="D726" s="14" t="s">
        <v>1</v>
      </c>
      <c r="E726" s="15">
        <v>571</v>
      </c>
      <c r="F726" s="15">
        <v>356</v>
      </c>
      <c r="G726" s="66">
        <v>927</v>
      </c>
      <c r="H726" s="17">
        <v>0</v>
      </c>
      <c r="I726" s="13">
        <v>0</v>
      </c>
      <c r="J726" s="13">
        <v>6</v>
      </c>
      <c r="K726" s="49">
        <v>22</v>
      </c>
    </row>
    <row r="727" spans="1:11" ht="12.75">
      <c r="A727" s="1">
        <v>23</v>
      </c>
      <c r="B727" s="13">
        <v>20</v>
      </c>
      <c r="C727" s="14" t="s">
        <v>47</v>
      </c>
      <c r="D727" s="14" t="s">
        <v>1</v>
      </c>
      <c r="E727" s="15">
        <v>766</v>
      </c>
      <c r="F727" s="15">
        <v>155</v>
      </c>
      <c r="G727" s="66">
        <v>921</v>
      </c>
      <c r="H727" s="17">
        <v>0</v>
      </c>
      <c r="I727" s="13">
        <v>0</v>
      </c>
      <c r="J727" s="13">
        <v>8</v>
      </c>
      <c r="K727" s="49">
        <v>22</v>
      </c>
    </row>
    <row r="728" spans="1:11" ht="12.75">
      <c r="A728" s="1">
        <v>24</v>
      </c>
      <c r="B728" s="13">
        <v>20</v>
      </c>
      <c r="C728" s="14" t="s">
        <v>72</v>
      </c>
      <c r="D728" s="14" t="s">
        <v>1</v>
      </c>
      <c r="E728" s="15">
        <v>353</v>
      </c>
      <c r="F728" s="15">
        <v>519</v>
      </c>
      <c r="G728" s="66">
        <v>872</v>
      </c>
      <c r="H728" s="17">
        <v>0</v>
      </c>
      <c r="I728" s="13">
        <v>0</v>
      </c>
      <c r="J728" s="13">
        <v>20</v>
      </c>
      <c r="K728" s="49">
        <v>22</v>
      </c>
    </row>
    <row r="729" spans="1:11" ht="12.75">
      <c r="A729" s="1">
        <v>25</v>
      </c>
      <c r="B729" s="13">
        <v>20</v>
      </c>
      <c r="C729" s="14" t="s">
        <v>55</v>
      </c>
      <c r="D729" s="14" t="s">
        <v>1</v>
      </c>
      <c r="E729" s="15">
        <v>220</v>
      </c>
      <c r="F729" s="15">
        <v>543</v>
      </c>
      <c r="G729" s="66">
        <v>763</v>
      </c>
      <c r="H729" s="17">
        <v>0</v>
      </c>
      <c r="I729" s="13">
        <v>0</v>
      </c>
      <c r="J729" s="13">
        <v>4</v>
      </c>
      <c r="K729" s="49">
        <v>22</v>
      </c>
    </row>
    <row r="730" spans="1:11" ht="12.75">
      <c r="A730" s="1">
        <v>26</v>
      </c>
      <c r="B730" s="13">
        <v>20</v>
      </c>
      <c r="C730" s="14" t="s">
        <v>41</v>
      </c>
      <c r="D730" s="14" t="s">
        <v>42</v>
      </c>
      <c r="E730" s="15">
        <v>537</v>
      </c>
      <c r="F730" s="15">
        <v>194</v>
      </c>
      <c r="G730" s="66">
        <v>731</v>
      </c>
      <c r="H730" s="17">
        <v>0</v>
      </c>
      <c r="I730" s="13">
        <v>0</v>
      </c>
      <c r="J730" s="13">
        <v>10</v>
      </c>
      <c r="K730" s="49">
        <v>22</v>
      </c>
    </row>
    <row r="731" spans="1:11" ht="12.75">
      <c r="A731" s="1">
        <v>27</v>
      </c>
      <c r="B731" s="13">
        <v>20</v>
      </c>
      <c r="C731" s="14" t="s">
        <v>49</v>
      </c>
      <c r="D731" s="14" t="s">
        <v>35</v>
      </c>
      <c r="E731" s="15">
        <v>236</v>
      </c>
      <c r="F731" s="15">
        <v>41</v>
      </c>
      <c r="G731" s="66">
        <v>277</v>
      </c>
      <c r="H731" s="17">
        <v>0</v>
      </c>
      <c r="I731" s="13">
        <v>0</v>
      </c>
      <c r="J731" s="13">
        <v>4</v>
      </c>
      <c r="K731" s="49">
        <v>22</v>
      </c>
    </row>
    <row r="732" spans="2:10" ht="16.5">
      <c r="B732" s="13"/>
      <c r="C732" s="14"/>
      <c r="D732" s="77">
        <v>29</v>
      </c>
      <c r="E732" s="86">
        <v>509</v>
      </c>
      <c r="F732" s="86">
        <f>D732+E732</f>
        <v>538</v>
      </c>
      <c r="G732" s="79"/>
      <c r="H732" s="75">
        <f>SUM(H703:H731)</f>
        <v>459</v>
      </c>
      <c r="I732" s="75">
        <f>SUM(I703:I731)</f>
        <v>54</v>
      </c>
      <c r="J732" s="75">
        <f>SUM(J703:J731)</f>
        <v>194</v>
      </c>
    </row>
    <row r="733" spans="2:10" ht="15.75">
      <c r="B733" s="13"/>
      <c r="C733" s="14"/>
      <c r="E733" s="317" t="s">
        <v>105</v>
      </c>
      <c r="F733" s="317"/>
      <c r="G733" s="317"/>
      <c r="H733" s="317"/>
      <c r="I733" s="318">
        <v>3182</v>
      </c>
      <c r="J733" s="318"/>
    </row>
    <row r="734" spans="2:10" ht="15.75">
      <c r="B734" s="13"/>
      <c r="C734" s="14"/>
      <c r="E734" s="319" t="s">
        <v>106</v>
      </c>
      <c r="F734" s="319"/>
      <c r="G734" s="319"/>
      <c r="H734" s="319"/>
      <c r="I734" s="320">
        <v>100</v>
      </c>
      <c r="J734" s="320"/>
    </row>
    <row r="735" spans="2:10" ht="15.75">
      <c r="B735" s="13"/>
      <c r="C735" s="14"/>
      <c r="E735" s="319" t="s">
        <v>107</v>
      </c>
      <c r="F735" s="319"/>
      <c r="G735" s="319"/>
      <c r="H735" s="319"/>
      <c r="I735" s="320">
        <v>0</v>
      </c>
      <c r="J735" s="320"/>
    </row>
    <row r="736" spans="2:10" ht="15.75">
      <c r="B736" s="13"/>
      <c r="C736" s="14"/>
      <c r="E736" s="317" t="s">
        <v>108</v>
      </c>
      <c r="F736" s="317"/>
      <c r="G736" s="317"/>
      <c r="H736" s="317"/>
      <c r="I736" s="317">
        <f>SUM(J732+I733+I734-I735)</f>
        <v>3476</v>
      </c>
      <c r="J736" s="317"/>
    </row>
    <row r="737" spans="2:10" ht="12.75">
      <c r="B737" s="13"/>
      <c r="C737" s="14"/>
      <c r="D737" s="14"/>
      <c r="E737" s="15"/>
      <c r="F737" s="15"/>
      <c r="G737" s="66"/>
      <c r="H737" s="17"/>
      <c r="I737" s="13"/>
      <c r="J737" s="13"/>
    </row>
    <row r="739" spans="1:11" ht="18">
      <c r="A739" s="316" t="s">
        <v>102</v>
      </c>
      <c r="B739" s="316"/>
      <c r="C739" s="316"/>
      <c r="D739" s="316"/>
      <c r="E739" s="316"/>
      <c r="F739" s="316"/>
      <c r="G739" s="316"/>
      <c r="H739" s="316"/>
      <c r="I739" s="316"/>
      <c r="J739" s="316"/>
      <c r="K739" s="89"/>
    </row>
    <row r="740" spans="1:10" ht="18">
      <c r="A740" s="316" t="s">
        <v>133</v>
      </c>
      <c r="B740" s="316"/>
      <c r="C740" s="316"/>
      <c r="D740" s="316"/>
      <c r="E740" s="316"/>
      <c r="F740" s="316"/>
      <c r="G740" s="316"/>
      <c r="H740" s="316"/>
      <c r="I740" s="316"/>
      <c r="J740" s="316"/>
    </row>
    <row r="741" spans="1:10" ht="12.75">
      <c r="A741" s="72" t="s">
        <v>63</v>
      </c>
      <c r="B741" s="72" t="s">
        <v>3</v>
      </c>
      <c r="C741" s="73" t="s">
        <v>64</v>
      </c>
      <c r="D741" s="73" t="s">
        <v>65</v>
      </c>
      <c r="E741" s="72" t="s">
        <v>104</v>
      </c>
      <c r="F741" s="72" t="s">
        <v>7</v>
      </c>
      <c r="G741" s="72" t="s">
        <v>8</v>
      </c>
      <c r="H741" s="72" t="s">
        <v>9</v>
      </c>
      <c r="I741" s="72" t="s">
        <v>10</v>
      </c>
      <c r="J741" s="72" t="s">
        <v>11</v>
      </c>
    </row>
    <row r="742" spans="1:11" ht="12.75">
      <c r="A742" s="13">
        <v>1</v>
      </c>
      <c r="B742" s="13">
        <v>20</v>
      </c>
      <c r="C742" s="14" t="s">
        <v>30</v>
      </c>
      <c r="D742" s="14" t="s">
        <v>31</v>
      </c>
      <c r="E742" s="15">
        <v>1411</v>
      </c>
      <c r="F742" s="15">
        <v>1111</v>
      </c>
      <c r="G742" s="66">
        <v>2522</v>
      </c>
      <c r="H742" s="17">
        <v>85</v>
      </c>
      <c r="I742" s="13">
        <v>29</v>
      </c>
      <c r="J742" s="13">
        <v>0</v>
      </c>
      <c r="K742" s="49">
        <v>23</v>
      </c>
    </row>
    <row r="743" spans="1:11" ht="12.75">
      <c r="A743" s="13">
        <v>2</v>
      </c>
      <c r="B743" s="13">
        <v>20</v>
      </c>
      <c r="C743" s="14" t="s">
        <v>39</v>
      </c>
      <c r="D743" s="14" t="s">
        <v>1</v>
      </c>
      <c r="E743" s="15">
        <v>1128</v>
      </c>
      <c r="F743" s="15">
        <v>1023</v>
      </c>
      <c r="G743" s="66">
        <v>2151</v>
      </c>
      <c r="H743" s="17">
        <v>75</v>
      </c>
      <c r="I743" s="13">
        <v>12</v>
      </c>
      <c r="J743" s="13">
        <v>6</v>
      </c>
      <c r="K743" s="49">
        <v>23</v>
      </c>
    </row>
    <row r="744" spans="1:11" ht="12.75">
      <c r="A744" s="13">
        <v>3</v>
      </c>
      <c r="B744" s="13">
        <v>20</v>
      </c>
      <c r="C744" s="14" t="s">
        <v>72</v>
      </c>
      <c r="D744" s="14" t="s">
        <v>1</v>
      </c>
      <c r="E744" s="15">
        <v>1025</v>
      </c>
      <c r="F744" s="15">
        <v>1050</v>
      </c>
      <c r="G744" s="66">
        <v>2075</v>
      </c>
      <c r="H744" s="17">
        <v>70</v>
      </c>
      <c r="I744" s="13">
        <v>0</v>
      </c>
      <c r="J744" s="13">
        <v>0</v>
      </c>
      <c r="K744" s="49">
        <v>23</v>
      </c>
    </row>
    <row r="745" spans="1:11" ht="12.75">
      <c r="A745" s="13">
        <v>4</v>
      </c>
      <c r="B745" s="13">
        <v>20</v>
      </c>
      <c r="C745" s="14" t="s">
        <v>76</v>
      </c>
      <c r="D745" s="14" t="s">
        <v>1</v>
      </c>
      <c r="E745" s="15">
        <v>816</v>
      </c>
      <c r="F745" s="15">
        <v>1107</v>
      </c>
      <c r="G745" s="66">
        <v>1923</v>
      </c>
      <c r="H745" s="17">
        <v>60</v>
      </c>
      <c r="I745" s="13">
        <v>0</v>
      </c>
      <c r="J745" s="13">
        <v>2</v>
      </c>
      <c r="K745" s="49">
        <v>23</v>
      </c>
    </row>
    <row r="746" spans="1:11" ht="12.75">
      <c r="A746" s="13">
        <v>5</v>
      </c>
      <c r="B746" s="13">
        <v>20</v>
      </c>
      <c r="C746" s="14" t="s">
        <v>47</v>
      </c>
      <c r="D746" s="14" t="s">
        <v>1</v>
      </c>
      <c r="E746" s="15">
        <v>924</v>
      </c>
      <c r="F746" s="15">
        <v>784</v>
      </c>
      <c r="G746" s="66">
        <v>1708</v>
      </c>
      <c r="H746" s="17">
        <v>55</v>
      </c>
      <c r="I746" s="13">
        <v>0</v>
      </c>
      <c r="J746" s="13">
        <v>4</v>
      </c>
      <c r="K746" s="49">
        <v>23</v>
      </c>
    </row>
    <row r="747" spans="1:11" ht="12.75">
      <c r="A747" s="13">
        <v>6</v>
      </c>
      <c r="B747" s="13">
        <v>20</v>
      </c>
      <c r="C747" s="14" t="s">
        <v>53</v>
      </c>
      <c r="D747" s="14" t="s">
        <v>1</v>
      </c>
      <c r="E747" s="15">
        <v>445</v>
      </c>
      <c r="F747" s="15">
        <v>1195</v>
      </c>
      <c r="G747" s="66">
        <v>1640</v>
      </c>
      <c r="H747" s="17">
        <v>53</v>
      </c>
      <c r="I747" s="13">
        <v>17</v>
      </c>
      <c r="J747" s="13">
        <v>2</v>
      </c>
      <c r="K747" s="49">
        <v>23</v>
      </c>
    </row>
    <row r="748" spans="1:11" ht="12.75">
      <c r="A748" s="13">
        <v>7</v>
      </c>
      <c r="B748" s="13">
        <v>20</v>
      </c>
      <c r="C748" s="14" t="s">
        <v>79</v>
      </c>
      <c r="D748" s="14" t="s">
        <v>81</v>
      </c>
      <c r="E748" s="15">
        <v>860</v>
      </c>
      <c r="F748" s="15">
        <v>776</v>
      </c>
      <c r="G748" s="66">
        <v>1636</v>
      </c>
      <c r="H748" s="17">
        <v>50</v>
      </c>
      <c r="I748" s="13">
        <v>0</v>
      </c>
      <c r="J748" s="13">
        <v>4</v>
      </c>
      <c r="K748" s="49">
        <v>23</v>
      </c>
    </row>
    <row r="749" spans="1:11" ht="12.75">
      <c r="A749" s="13">
        <v>8</v>
      </c>
      <c r="B749" s="13">
        <v>20</v>
      </c>
      <c r="C749" s="14" t="s">
        <v>0</v>
      </c>
      <c r="D749" s="14" t="s">
        <v>1</v>
      </c>
      <c r="E749" s="15">
        <v>663</v>
      </c>
      <c r="F749" s="15">
        <v>968</v>
      </c>
      <c r="G749" s="66">
        <v>1631</v>
      </c>
      <c r="H749" s="17">
        <v>45</v>
      </c>
      <c r="I749" s="13">
        <v>0</v>
      </c>
      <c r="J749" s="13">
        <v>6</v>
      </c>
      <c r="K749" s="49">
        <v>23</v>
      </c>
    </row>
    <row r="750" spans="1:11" ht="12.75">
      <c r="A750" s="13">
        <v>9</v>
      </c>
      <c r="B750" s="13">
        <v>20</v>
      </c>
      <c r="C750" s="14" t="s">
        <v>57</v>
      </c>
      <c r="D750" s="14" t="s">
        <v>1</v>
      </c>
      <c r="E750" s="15">
        <v>792</v>
      </c>
      <c r="F750" s="15">
        <v>741</v>
      </c>
      <c r="G750" s="66">
        <v>1533</v>
      </c>
      <c r="H750" s="17">
        <v>0</v>
      </c>
      <c r="I750" s="13">
        <v>0</v>
      </c>
      <c r="J750" s="13">
        <v>2</v>
      </c>
      <c r="K750" s="49">
        <v>23</v>
      </c>
    </row>
    <row r="751" spans="1:11" ht="12.75">
      <c r="A751" s="13">
        <v>10</v>
      </c>
      <c r="B751" s="13">
        <v>20</v>
      </c>
      <c r="C751" s="14" t="s">
        <v>36</v>
      </c>
      <c r="D751" s="14" t="s">
        <v>1</v>
      </c>
      <c r="E751" s="15">
        <v>650</v>
      </c>
      <c r="F751" s="15">
        <v>868</v>
      </c>
      <c r="G751" s="66">
        <v>1518</v>
      </c>
      <c r="H751" s="17">
        <v>0</v>
      </c>
      <c r="I751" s="18">
        <v>0</v>
      </c>
      <c r="J751" s="18">
        <v>4</v>
      </c>
      <c r="K751" s="49">
        <v>23</v>
      </c>
    </row>
    <row r="752" spans="1:11" ht="12.75">
      <c r="A752" s="13">
        <v>11</v>
      </c>
      <c r="B752" s="13">
        <v>20</v>
      </c>
      <c r="C752" s="14" t="s">
        <v>38</v>
      </c>
      <c r="D752" s="14" t="s">
        <v>1</v>
      </c>
      <c r="E752" s="15">
        <v>890</v>
      </c>
      <c r="F752" s="15">
        <v>613</v>
      </c>
      <c r="G752" s="66">
        <v>1503</v>
      </c>
      <c r="H752" s="17">
        <v>0</v>
      </c>
      <c r="I752" s="13">
        <v>0</v>
      </c>
      <c r="J752" s="13">
        <v>6</v>
      </c>
      <c r="K752" s="49">
        <v>23</v>
      </c>
    </row>
    <row r="753" spans="1:11" ht="12.75">
      <c r="A753" s="13">
        <v>12</v>
      </c>
      <c r="B753" s="13">
        <v>20</v>
      </c>
      <c r="C753" s="14" t="s">
        <v>85</v>
      </c>
      <c r="D753" s="14" t="s">
        <v>86</v>
      </c>
      <c r="E753" s="15">
        <v>693</v>
      </c>
      <c r="F753" s="15">
        <v>772</v>
      </c>
      <c r="G753" s="66">
        <v>1465</v>
      </c>
      <c r="H753" s="17">
        <v>0</v>
      </c>
      <c r="I753" s="13">
        <v>0</v>
      </c>
      <c r="J753" s="13">
        <v>2</v>
      </c>
      <c r="K753" s="49">
        <v>23</v>
      </c>
    </row>
    <row r="754" spans="1:11" ht="12.75">
      <c r="A754" s="13">
        <v>13</v>
      </c>
      <c r="B754" s="13">
        <v>20</v>
      </c>
      <c r="C754" s="14" t="s">
        <v>77</v>
      </c>
      <c r="D754" s="14" t="s">
        <v>71</v>
      </c>
      <c r="E754" s="15">
        <v>821</v>
      </c>
      <c r="F754" s="15">
        <v>626</v>
      </c>
      <c r="G754" s="66">
        <v>1447</v>
      </c>
      <c r="H754" s="17">
        <v>0</v>
      </c>
      <c r="I754" s="13">
        <v>0</v>
      </c>
      <c r="J754" s="13">
        <v>6</v>
      </c>
      <c r="K754" s="49">
        <v>23</v>
      </c>
    </row>
    <row r="755" spans="1:11" ht="12.75">
      <c r="A755" s="13">
        <v>14</v>
      </c>
      <c r="B755" s="13">
        <v>20</v>
      </c>
      <c r="C755" s="14" t="s">
        <v>37</v>
      </c>
      <c r="D755" s="14" t="s">
        <v>31</v>
      </c>
      <c r="E755" s="15">
        <v>1122</v>
      </c>
      <c r="F755" s="15">
        <v>234</v>
      </c>
      <c r="G755" s="66">
        <v>1356</v>
      </c>
      <c r="H755" s="17">
        <v>0</v>
      </c>
      <c r="I755" s="13">
        <v>0</v>
      </c>
      <c r="J755" s="13">
        <v>2</v>
      </c>
      <c r="K755" s="49">
        <v>23</v>
      </c>
    </row>
    <row r="756" spans="1:11" ht="12.75">
      <c r="A756" s="13">
        <v>15</v>
      </c>
      <c r="B756" s="13">
        <v>20</v>
      </c>
      <c r="C756" s="14" t="s">
        <v>43</v>
      </c>
      <c r="D756" s="14" t="s">
        <v>1</v>
      </c>
      <c r="E756" s="15">
        <v>307</v>
      </c>
      <c r="F756" s="15">
        <v>973</v>
      </c>
      <c r="G756" s="66">
        <v>1280</v>
      </c>
      <c r="H756" s="17">
        <v>0</v>
      </c>
      <c r="I756" s="13">
        <v>0</v>
      </c>
      <c r="J756" s="13">
        <v>12</v>
      </c>
      <c r="K756" s="49">
        <v>23</v>
      </c>
    </row>
    <row r="757" spans="1:11" ht="12.75">
      <c r="A757" s="13">
        <v>16</v>
      </c>
      <c r="B757" s="13">
        <v>20</v>
      </c>
      <c r="C757" s="14" t="s">
        <v>58</v>
      </c>
      <c r="D757" s="14" t="s">
        <v>35</v>
      </c>
      <c r="E757" s="15">
        <v>415</v>
      </c>
      <c r="F757" s="15">
        <v>849</v>
      </c>
      <c r="G757" s="66">
        <v>1264</v>
      </c>
      <c r="H757" s="15">
        <v>0</v>
      </c>
      <c r="I757" s="18">
        <v>0</v>
      </c>
      <c r="J757" s="18">
        <v>4</v>
      </c>
      <c r="K757" s="49">
        <v>23</v>
      </c>
    </row>
    <row r="758" spans="1:11" ht="12.75">
      <c r="A758" s="13">
        <v>17</v>
      </c>
      <c r="B758" s="13">
        <v>20</v>
      </c>
      <c r="C758" s="14" t="s">
        <v>49</v>
      </c>
      <c r="D758" s="14" t="s">
        <v>35</v>
      </c>
      <c r="E758" s="15">
        <v>362</v>
      </c>
      <c r="F758" s="15">
        <v>867</v>
      </c>
      <c r="G758" s="66">
        <v>1229</v>
      </c>
      <c r="H758" s="15">
        <v>0</v>
      </c>
      <c r="I758" s="18">
        <v>0</v>
      </c>
      <c r="J758" s="18">
        <v>4</v>
      </c>
      <c r="K758" s="49">
        <v>23</v>
      </c>
    </row>
    <row r="759" spans="1:11" ht="12.75">
      <c r="A759" s="13">
        <v>18</v>
      </c>
      <c r="B759" s="13">
        <v>20</v>
      </c>
      <c r="C759" s="14" t="s">
        <v>50</v>
      </c>
      <c r="D759" s="14" t="s">
        <v>42</v>
      </c>
      <c r="E759" s="15">
        <v>666</v>
      </c>
      <c r="F759" s="15">
        <v>544</v>
      </c>
      <c r="G759" s="66">
        <v>1210</v>
      </c>
      <c r="H759" s="15">
        <v>0</v>
      </c>
      <c r="I759" s="18">
        <v>0</v>
      </c>
      <c r="J759" s="18">
        <v>6</v>
      </c>
      <c r="K759" s="49">
        <v>23</v>
      </c>
    </row>
    <row r="760" spans="1:11" ht="12.75">
      <c r="A760" s="13">
        <v>19</v>
      </c>
      <c r="B760" s="13">
        <v>20</v>
      </c>
      <c r="C760" s="14" t="s">
        <v>70</v>
      </c>
      <c r="D760" s="14" t="s">
        <v>71</v>
      </c>
      <c r="E760" s="15">
        <v>550</v>
      </c>
      <c r="F760" s="15">
        <v>641</v>
      </c>
      <c r="G760" s="66">
        <v>1191</v>
      </c>
      <c r="H760" s="15">
        <v>0</v>
      </c>
      <c r="I760" s="18">
        <v>0</v>
      </c>
      <c r="J760" s="18">
        <v>0</v>
      </c>
      <c r="K760" s="49">
        <v>23</v>
      </c>
    </row>
    <row r="761" spans="1:11" ht="12.75">
      <c r="A761" s="13">
        <v>20</v>
      </c>
      <c r="B761" s="13">
        <v>20</v>
      </c>
      <c r="C761" s="14" t="s">
        <v>34</v>
      </c>
      <c r="D761" s="14" t="s">
        <v>35</v>
      </c>
      <c r="E761" s="15">
        <v>518</v>
      </c>
      <c r="F761" s="15">
        <v>663</v>
      </c>
      <c r="G761" s="66">
        <v>1181</v>
      </c>
      <c r="H761" s="15">
        <v>0</v>
      </c>
      <c r="I761" s="18">
        <v>0</v>
      </c>
      <c r="J761" s="18">
        <v>10</v>
      </c>
      <c r="K761" s="49">
        <v>23</v>
      </c>
    </row>
    <row r="762" spans="1:11" ht="12.75">
      <c r="A762" s="13">
        <v>21</v>
      </c>
      <c r="B762" s="13">
        <v>20</v>
      </c>
      <c r="C762" s="14" t="s">
        <v>56</v>
      </c>
      <c r="D762" s="14" t="s">
        <v>42</v>
      </c>
      <c r="E762" s="15">
        <v>488</v>
      </c>
      <c r="F762" s="15">
        <v>680</v>
      </c>
      <c r="G762" s="66">
        <v>1168</v>
      </c>
      <c r="H762" s="15">
        <v>0</v>
      </c>
      <c r="I762" s="18">
        <v>0</v>
      </c>
      <c r="J762" s="18">
        <v>2</v>
      </c>
      <c r="K762" s="49">
        <v>23</v>
      </c>
    </row>
    <row r="763" spans="1:11" ht="12.75">
      <c r="A763" s="13">
        <v>22</v>
      </c>
      <c r="B763" s="13">
        <v>20</v>
      </c>
      <c r="C763" s="14" t="s">
        <v>55</v>
      </c>
      <c r="D763" s="14" t="s">
        <v>1</v>
      </c>
      <c r="E763" s="15">
        <v>752</v>
      </c>
      <c r="F763" s="15">
        <v>369</v>
      </c>
      <c r="G763" s="66">
        <v>1121</v>
      </c>
      <c r="H763" s="15">
        <v>0</v>
      </c>
      <c r="I763" s="18">
        <v>0</v>
      </c>
      <c r="J763" s="18">
        <v>2</v>
      </c>
      <c r="K763" s="49">
        <v>23</v>
      </c>
    </row>
    <row r="764" spans="1:11" ht="12.75">
      <c r="A764" s="13">
        <v>23</v>
      </c>
      <c r="B764" s="13">
        <v>20</v>
      </c>
      <c r="C764" s="14" t="s">
        <v>51</v>
      </c>
      <c r="D764" s="14" t="s">
        <v>1</v>
      </c>
      <c r="E764" s="15">
        <v>443</v>
      </c>
      <c r="F764" s="15">
        <v>640</v>
      </c>
      <c r="G764" s="66">
        <v>1083</v>
      </c>
      <c r="H764" s="15">
        <v>0</v>
      </c>
      <c r="I764" s="18">
        <v>0</v>
      </c>
      <c r="J764" s="18">
        <v>4</v>
      </c>
      <c r="K764" s="49">
        <v>23</v>
      </c>
    </row>
    <row r="765" spans="1:11" ht="12.75">
      <c r="A765" s="13">
        <v>24</v>
      </c>
      <c r="B765" s="13">
        <v>20</v>
      </c>
      <c r="C765" s="14" t="s">
        <v>40</v>
      </c>
      <c r="D765" s="14" t="s">
        <v>1</v>
      </c>
      <c r="E765" s="15">
        <v>434</v>
      </c>
      <c r="F765" s="15">
        <v>568</v>
      </c>
      <c r="G765" s="66">
        <v>1002</v>
      </c>
      <c r="H765" s="15">
        <v>0</v>
      </c>
      <c r="I765" s="18">
        <v>0</v>
      </c>
      <c r="J765" s="18">
        <v>4</v>
      </c>
      <c r="K765" s="49">
        <v>23</v>
      </c>
    </row>
    <row r="766" spans="1:11" ht="12.75">
      <c r="A766" s="13">
        <v>25</v>
      </c>
      <c r="B766" s="13">
        <v>20</v>
      </c>
      <c r="C766" s="14" t="s">
        <v>41</v>
      </c>
      <c r="D766" s="14" t="s">
        <v>42</v>
      </c>
      <c r="E766" s="15">
        <v>648</v>
      </c>
      <c r="F766" s="15">
        <v>286</v>
      </c>
      <c r="G766" s="66">
        <v>934</v>
      </c>
      <c r="H766" s="15">
        <v>0</v>
      </c>
      <c r="I766" s="18">
        <v>0</v>
      </c>
      <c r="J766" s="18">
        <v>4</v>
      </c>
      <c r="K766" s="49">
        <v>23</v>
      </c>
    </row>
    <row r="767" spans="1:11" ht="12.75">
      <c r="A767" s="13">
        <v>26</v>
      </c>
      <c r="B767" s="13">
        <v>20</v>
      </c>
      <c r="C767" s="14" t="s">
        <v>48</v>
      </c>
      <c r="D767" s="14" t="s">
        <v>42</v>
      </c>
      <c r="E767" s="15">
        <v>843</v>
      </c>
      <c r="F767" s="15">
        <v>26</v>
      </c>
      <c r="G767" s="66">
        <v>869</v>
      </c>
      <c r="H767" s="15">
        <v>0</v>
      </c>
      <c r="I767" s="18">
        <v>0</v>
      </c>
      <c r="J767" s="18">
        <v>16</v>
      </c>
      <c r="K767" s="49">
        <v>23</v>
      </c>
    </row>
    <row r="768" spans="1:11" ht="12.75">
      <c r="A768" s="13">
        <v>27</v>
      </c>
      <c r="B768" s="13">
        <v>20</v>
      </c>
      <c r="C768" s="14" t="s">
        <v>44</v>
      </c>
      <c r="D768" s="14" t="s">
        <v>1</v>
      </c>
      <c r="E768" s="15">
        <v>106</v>
      </c>
      <c r="F768" s="15">
        <v>574</v>
      </c>
      <c r="G768" s="66">
        <v>680</v>
      </c>
      <c r="H768" s="15">
        <v>0</v>
      </c>
      <c r="I768" s="18">
        <v>0</v>
      </c>
      <c r="J768" s="18">
        <v>16</v>
      </c>
      <c r="K768" s="49">
        <v>23</v>
      </c>
    </row>
    <row r="769" spans="1:11" ht="12.75">
      <c r="A769" s="13">
        <v>28</v>
      </c>
      <c r="B769" s="13">
        <v>20</v>
      </c>
      <c r="C769" s="14" t="s">
        <v>73</v>
      </c>
      <c r="D769" s="14" t="s">
        <v>71</v>
      </c>
      <c r="E769" s="15">
        <v>382</v>
      </c>
      <c r="F769" s="15">
        <v>266</v>
      </c>
      <c r="G769" s="66">
        <v>648</v>
      </c>
      <c r="H769" s="15">
        <v>0</v>
      </c>
      <c r="I769" s="18">
        <v>0</v>
      </c>
      <c r="J769" s="18">
        <v>16</v>
      </c>
      <c r="K769" s="49">
        <v>23</v>
      </c>
    </row>
    <row r="770" spans="1:11" ht="12.75">
      <c r="A770" s="13">
        <v>29</v>
      </c>
      <c r="B770" s="13">
        <v>20</v>
      </c>
      <c r="C770" s="14" t="s">
        <v>52</v>
      </c>
      <c r="D770" s="14" t="s">
        <v>35</v>
      </c>
      <c r="E770" s="15">
        <v>232</v>
      </c>
      <c r="F770" s="15">
        <v>322</v>
      </c>
      <c r="G770" s="66">
        <v>554</v>
      </c>
      <c r="H770" s="15">
        <v>0</v>
      </c>
      <c r="I770" s="18">
        <v>0</v>
      </c>
      <c r="J770" s="18">
        <v>16</v>
      </c>
      <c r="K770" s="49">
        <v>23</v>
      </c>
    </row>
    <row r="771" spans="2:10" ht="16.5">
      <c r="B771" s="75">
        <f>SUM(B742:B770)</f>
        <v>580</v>
      </c>
      <c r="C771" s="74"/>
      <c r="D771" s="77">
        <v>29</v>
      </c>
      <c r="E771" s="86">
        <v>538</v>
      </c>
      <c r="F771" s="86">
        <f>D771+E771</f>
        <v>567</v>
      </c>
      <c r="G771" s="79"/>
      <c r="H771" s="75">
        <f>SUM(H740:H770)</f>
        <v>493</v>
      </c>
      <c r="I771" s="75">
        <f>SUM(I740:I770)</f>
        <v>58</v>
      </c>
      <c r="J771" s="75">
        <f>SUM(J740:J770)</f>
        <v>162</v>
      </c>
    </row>
    <row r="772" spans="5:10" ht="15.75">
      <c r="E772" s="317" t="s">
        <v>105</v>
      </c>
      <c r="F772" s="317"/>
      <c r="G772" s="317"/>
      <c r="H772" s="317"/>
      <c r="I772" s="318">
        <v>3376</v>
      </c>
      <c r="J772" s="318"/>
    </row>
    <row r="773" spans="5:10" ht="15.75">
      <c r="E773" s="319" t="s">
        <v>106</v>
      </c>
      <c r="F773" s="319"/>
      <c r="G773" s="319"/>
      <c r="H773" s="319"/>
      <c r="I773" s="320">
        <v>100</v>
      </c>
      <c r="J773" s="320"/>
    </row>
    <row r="774" spans="5:10" ht="15.75">
      <c r="E774" s="319" t="s">
        <v>107</v>
      </c>
      <c r="F774" s="319"/>
      <c r="G774" s="319"/>
      <c r="H774" s="319"/>
      <c r="I774" s="320">
        <v>0</v>
      </c>
      <c r="J774" s="320"/>
    </row>
    <row r="775" spans="5:10" ht="15.75">
      <c r="E775" s="317" t="s">
        <v>108</v>
      </c>
      <c r="F775" s="317"/>
      <c r="G775" s="317"/>
      <c r="H775" s="317"/>
      <c r="I775" s="317">
        <f>SUM(J771+I772+I773-I774)</f>
        <v>3638</v>
      </c>
      <c r="J775" s="317"/>
    </row>
    <row r="777" spans="1:11" ht="18">
      <c r="A777" s="316" t="s">
        <v>102</v>
      </c>
      <c r="B777" s="316"/>
      <c r="C777" s="316"/>
      <c r="D777" s="316"/>
      <c r="E777" s="316"/>
      <c r="F777" s="316"/>
      <c r="G777" s="316"/>
      <c r="H777" s="316"/>
      <c r="I777" s="316"/>
      <c r="J777" s="316"/>
      <c r="K777" s="89"/>
    </row>
    <row r="778" spans="1:10" ht="18">
      <c r="A778" s="316" t="s">
        <v>134</v>
      </c>
      <c r="B778" s="316"/>
      <c r="C778" s="316"/>
      <c r="D778" s="316"/>
      <c r="E778" s="316"/>
      <c r="F778" s="316"/>
      <c r="G778" s="316"/>
      <c r="H778" s="316"/>
      <c r="I778" s="316"/>
      <c r="J778" s="316"/>
    </row>
    <row r="779" spans="1:10" ht="12.75">
      <c r="A779" s="72" t="s">
        <v>63</v>
      </c>
      <c r="B779" s="72" t="s">
        <v>3</v>
      </c>
      <c r="C779" s="73" t="s">
        <v>64</v>
      </c>
      <c r="D779" s="73" t="s">
        <v>65</v>
      </c>
      <c r="E779" s="72" t="s">
        <v>104</v>
      </c>
      <c r="F779" s="72" t="s">
        <v>7</v>
      </c>
      <c r="G779" s="72" t="s">
        <v>8</v>
      </c>
      <c r="H779" s="72" t="s">
        <v>9</v>
      </c>
      <c r="I779" s="72" t="s">
        <v>10</v>
      </c>
      <c r="J779" s="72" t="s">
        <v>11</v>
      </c>
    </row>
    <row r="780" spans="1:11" ht="12.75">
      <c r="A780" s="13">
        <v>1</v>
      </c>
      <c r="B780" s="13">
        <v>20</v>
      </c>
      <c r="C780" s="14" t="s">
        <v>37</v>
      </c>
      <c r="D780" s="14" t="s">
        <v>31</v>
      </c>
      <c r="E780" s="15">
        <v>1424</v>
      </c>
      <c r="F780" s="15">
        <v>1021</v>
      </c>
      <c r="G780" s="66">
        <v>2445</v>
      </c>
      <c r="H780" s="17">
        <v>85</v>
      </c>
      <c r="I780" s="13">
        <v>15</v>
      </c>
      <c r="J780" s="13">
        <v>2</v>
      </c>
      <c r="K780" s="49">
        <v>24</v>
      </c>
    </row>
    <row r="781" spans="1:11" ht="12.75">
      <c r="A781" s="13">
        <v>2</v>
      </c>
      <c r="B781" s="13">
        <v>20</v>
      </c>
      <c r="C781" s="14" t="s">
        <v>34</v>
      </c>
      <c r="D781" s="14" t="s">
        <v>35</v>
      </c>
      <c r="E781" s="15">
        <v>867</v>
      </c>
      <c r="F781" s="15">
        <v>1235</v>
      </c>
      <c r="G781" s="66">
        <v>2102</v>
      </c>
      <c r="H781" s="17">
        <v>75</v>
      </c>
      <c r="I781" s="13">
        <v>10</v>
      </c>
      <c r="J781" s="13">
        <v>0</v>
      </c>
      <c r="K781" s="49">
        <v>24</v>
      </c>
    </row>
    <row r="782" spans="1:11" ht="12.75">
      <c r="A782" s="13">
        <v>3</v>
      </c>
      <c r="B782" s="13">
        <v>20</v>
      </c>
      <c r="C782" s="14" t="s">
        <v>73</v>
      </c>
      <c r="D782" s="14" t="s">
        <v>71</v>
      </c>
      <c r="E782" s="15">
        <v>1004</v>
      </c>
      <c r="F782" s="15">
        <v>867</v>
      </c>
      <c r="G782" s="66">
        <v>1871</v>
      </c>
      <c r="H782" s="17">
        <v>65</v>
      </c>
      <c r="I782" s="13">
        <v>0</v>
      </c>
      <c r="J782" s="13">
        <v>4</v>
      </c>
      <c r="K782" s="49">
        <v>24</v>
      </c>
    </row>
    <row r="783" spans="1:11" ht="12.75">
      <c r="A783" s="13">
        <v>4</v>
      </c>
      <c r="B783" s="13">
        <v>20</v>
      </c>
      <c r="C783" s="14" t="s">
        <v>39</v>
      </c>
      <c r="D783" s="14" t="s">
        <v>1</v>
      </c>
      <c r="E783" s="15">
        <v>542</v>
      </c>
      <c r="F783" s="15">
        <v>1319</v>
      </c>
      <c r="G783" s="66">
        <v>1861</v>
      </c>
      <c r="H783" s="17">
        <v>60</v>
      </c>
      <c r="I783" s="13">
        <v>15</v>
      </c>
      <c r="J783" s="13">
        <v>2</v>
      </c>
      <c r="K783" s="49">
        <v>24</v>
      </c>
    </row>
    <row r="784" spans="1:11" ht="12.75">
      <c r="A784" s="13">
        <v>5</v>
      </c>
      <c r="B784" s="13">
        <v>20</v>
      </c>
      <c r="C784" s="14" t="s">
        <v>30</v>
      </c>
      <c r="D784" s="14" t="s">
        <v>31</v>
      </c>
      <c r="E784" s="15">
        <v>890</v>
      </c>
      <c r="F784" s="15">
        <v>838</v>
      </c>
      <c r="G784" s="66">
        <v>1728</v>
      </c>
      <c r="H784" s="17">
        <v>55</v>
      </c>
      <c r="I784" s="13">
        <v>0</v>
      </c>
      <c r="J784" s="13">
        <v>2</v>
      </c>
      <c r="K784" s="49">
        <v>24</v>
      </c>
    </row>
    <row r="785" spans="1:11" ht="12.75">
      <c r="A785" s="13">
        <v>6</v>
      </c>
      <c r="B785" s="13">
        <v>20</v>
      </c>
      <c r="C785" s="14" t="s">
        <v>72</v>
      </c>
      <c r="D785" s="14" t="s">
        <v>1</v>
      </c>
      <c r="E785" s="15">
        <v>888</v>
      </c>
      <c r="F785" s="15">
        <v>762</v>
      </c>
      <c r="G785" s="66">
        <v>1650</v>
      </c>
      <c r="H785" s="17">
        <v>50</v>
      </c>
      <c r="I785" s="13">
        <v>0</v>
      </c>
      <c r="J785" s="13">
        <v>2</v>
      </c>
      <c r="K785" s="49">
        <v>24</v>
      </c>
    </row>
    <row r="786" spans="1:11" ht="12.75">
      <c r="A786" s="13">
        <v>7</v>
      </c>
      <c r="B786" s="13">
        <v>20</v>
      </c>
      <c r="C786" s="14" t="s">
        <v>53</v>
      </c>
      <c r="D786" s="14" t="s">
        <v>1</v>
      </c>
      <c r="E786" s="15">
        <v>776</v>
      </c>
      <c r="F786" s="15">
        <v>864</v>
      </c>
      <c r="G786" s="66">
        <v>1640</v>
      </c>
      <c r="H786" s="17">
        <v>35</v>
      </c>
      <c r="I786" s="13">
        <v>0</v>
      </c>
      <c r="J786" s="13">
        <v>8</v>
      </c>
      <c r="K786" s="49">
        <v>24</v>
      </c>
    </row>
    <row r="787" spans="1:11" ht="12.75">
      <c r="A787" s="13">
        <v>8</v>
      </c>
      <c r="B787" s="13">
        <v>20</v>
      </c>
      <c r="C787" s="14" t="s">
        <v>76</v>
      </c>
      <c r="D787" s="14" t="s">
        <v>71</v>
      </c>
      <c r="E787" s="15">
        <v>1016</v>
      </c>
      <c r="F787" s="15">
        <v>619</v>
      </c>
      <c r="G787" s="66">
        <v>1635</v>
      </c>
      <c r="H787" s="17">
        <v>0</v>
      </c>
      <c r="I787" s="13">
        <v>0</v>
      </c>
      <c r="J787" s="13">
        <v>2</v>
      </c>
      <c r="K787" s="49">
        <v>24</v>
      </c>
    </row>
    <row r="788" spans="1:11" ht="12.75">
      <c r="A788" s="13">
        <v>9</v>
      </c>
      <c r="B788" s="13">
        <v>20</v>
      </c>
      <c r="C788" s="14" t="s">
        <v>41</v>
      </c>
      <c r="D788" s="14" t="s">
        <v>42</v>
      </c>
      <c r="E788" s="15">
        <v>1387</v>
      </c>
      <c r="F788" s="15">
        <v>182</v>
      </c>
      <c r="G788" s="66">
        <v>1569</v>
      </c>
      <c r="H788" s="17">
        <v>0</v>
      </c>
      <c r="I788" s="13">
        <v>10</v>
      </c>
      <c r="J788" s="13">
        <v>2</v>
      </c>
      <c r="K788" s="49">
        <v>24</v>
      </c>
    </row>
    <row r="789" spans="1:11" ht="12.75">
      <c r="A789" s="13">
        <v>10</v>
      </c>
      <c r="B789" s="13">
        <v>20</v>
      </c>
      <c r="C789" s="14" t="s">
        <v>47</v>
      </c>
      <c r="D789" s="14" t="s">
        <v>1</v>
      </c>
      <c r="E789" s="15">
        <v>412</v>
      </c>
      <c r="F789" s="15">
        <v>1144</v>
      </c>
      <c r="G789" s="66">
        <v>1556</v>
      </c>
      <c r="H789" s="17">
        <v>0</v>
      </c>
      <c r="I789" s="18">
        <v>0</v>
      </c>
      <c r="J789" s="18">
        <v>4</v>
      </c>
      <c r="K789" s="49">
        <v>24</v>
      </c>
    </row>
    <row r="790" spans="1:11" ht="12.75">
      <c r="A790" s="13">
        <v>11</v>
      </c>
      <c r="B790" s="13">
        <v>20</v>
      </c>
      <c r="C790" s="14" t="s">
        <v>44</v>
      </c>
      <c r="D790" s="14" t="s">
        <v>1</v>
      </c>
      <c r="E790" s="15">
        <v>913</v>
      </c>
      <c r="F790" s="15">
        <v>606</v>
      </c>
      <c r="G790" s="66">
        <v>1519</v>
      </c>
      <c r="H790" s="17">
        <v>0</v>
      </c>
      <c r="I790" s="13">
        <v>0</v>
      </c>
      <c r="J790" s="13">
        <v>8</v>
      </c>
      <c r="K790" s="49">
        <v>24</v>
      </c>
    </row>
    <row r="791" spans="1:11" ht="12.75">
      <c r="A791" s="13">
        <v>12</v>
      </c>
      <c r="B791" s="13">
        <v>20</v>
      </c>
      <c r="C791" s="14" t="s">
        <v>40</v>
      </c>
      <c r="D791" s="14" t="s">
        <v>1</v>
      </c>
      <c r="E791" s="15">
        <v>730</v>
      </c>
      <c r="F791" s="15">
        <v>773</v>
      </c>
      <c r="G791" s="66">
        <v>1503</v>
      </c>
      <c r="H791" s="17">
        <v>0</v>
      </c>
      <c r="I791" s="13">
        <v>0</v>
      </c>
      <c r="J791" s="13">
        <v>4</v>
      </c>
      <c r="K791" s="49">
        <v>24</v>
      </c>
    </row>
    <row r="792" spans="1:11" ht="12.75">
      <c r="A792" s="13">
        <v>13</v>
      </c>
      <c r="B792" s="13">
        <v>20</v>
      </c>
      <c r="C792" s="14" t="s">
        <v>36</v>
      </c>
      <c r="D792" s="14" t="s">
        <v>1</v>
      </c>
      <c r="E792" s="15">
        <v>681</v>
      </c>
      <c r="F792" s="15">
        <v>810</v>
      </c>
      <c r="G792" s="66">
        <v>1491</v>
      </c>
      <c r="H792" s="17">
        <v>0</v>
      </c>
      <c r="I792" s="13">
        <v>0</v>
      </c>
      <c r="J792" s="13">
        <v>4</v>
      </c>
      <c r="K792" s="49">
        <v>24</v>
      </c>
    </row>
    <row r="793" spans="1:11" ht="12.75">
      <c r="A793" s="13">
        <v>14</v>
      </c>
      <c r="B793" s="13">
        <v>20</v>
      </c>
      <c r="C793" s="14" t="s">
        <v>38</v>
      </c>
      <c r="D793" s="14" t="s">
        <v>1</v>
      </c>
      <c r="E793" s="15">
        <v>384</v>
      </c>
      <c r="F793" s="15">
        <v>1102</v>
      </c>
      <c r="G793" s="66">
        <v>1486</v>
      </c>
      <c r="H793" s="17">
        <v>0</v>
      </c>
      <c r="I793" s="13">
        <v>0</v>
      </c>
      <c r="J793" s="13">
        <v>12</v>
      </c>
      <c r="K793" s="49">
        <v>24</v>
      </c>
    </row>
    <row r="794" spans="1:11" ht="12.75">
      <c r="A794" s="13">
        <v>15</v>
      </c>
      <c r="B794" s="13">
        <v>20</v>
      </c>
      <c r="C794" s="14" t="s">
        <v>48</v>
      </c>
      <c r="D794" s="14" t="s">
        <v>42</v>
      </c>
      <c r="E794" s="15">
        <v>733</v>
      </c>
      <c r="F794" s="15">
        <v>727</v>
      </c>
      <c r="G794" s="66">
        <v>1460</v>
      </c>
      <c r="H794" s="17">
        <v>0</v>
      </c>
      <c r="I794" s="13">
        <v>0</v>
      </c>
      <c r="J794" s="13">
        <v>2</v>
      </c>
      <c r="K794" s="49">
        <v>24</v>
      </c>
    </row>
    <row r="795" spans="1:11" ht="12.75">
      <c r="A795" s="13">
        <v>16</v>
      </c>
      <c r="B795" s="13">
        <v>20</v>
      </c>
      <c r="C795" s="14" t="s">
        <v>49</v>
      </c>
      <c r="D795" s="14" t="s">
        <v>35</v>
      </c>
      <c r="E795" s="15">
        <v>752</v>
      </c>
      <c r="F795" s="15">
        <v>673</v>
      </c>
      <c r="G795" s="66">
        <v>1425</v>
      </c>
      <c r="H795" s="15">
        <v>0</v>
      </c>
      <c r="I795" s="18">
        <v>0</v>
      </c>
      <c r="J795" s="18">
        <v>4</v>
      </c>
      <c r="K795" s="49">
        <v>24</v>
      </c>
    </row>
    <row r="796" spans="1:11" ht="12.75">
      <c r="A796" s="13">
        <v>17</v>
      </c>
      <c r="B796" s="13">
        <v>20</v>
      </c>
      <c r="C796" s="14" t="s">
        <v>56</v>
      </c>
      <c r="D796" s="14" t="s">
        <v>42</v>
      </c>
      <c r="E796" s="15">
        <v>562</v>
      </c>
      <c r="F796" s="15">
        <v>735</v>
      </c>
      <c r="G796" s="66">
        <v>1297</v>
      </c>
      <c r="H796" s="17">
        <v>0</v>
      </c>
      <c r="I796" s="13">
        <v>0</v>
      </c>
      <c r="J796" s="13">
        <v>0</v>
      </c>
      <c r="K796" s="49">
        <v>24</v>
      </c>
    </row>
    <row r="797" spans="1:11" ht="12.75">
      <c r="A797" s="13">
        <v>18</v>
      </c>
      <c r="B797" s="13">
        <v>20</v>
      </c>
      <c r="C797" s="14" t="s">
        <v>0</v>
      </c>
      <c r="D797" s="14" t="s">
        <v>1</v>
      </c>
      <c r="E797" s="15">
        <v>415</v>
      </c>
      <c r="F797" s="15">
        <v>729</v>
      </c>
      <c r="G797" s="66">
        <v>1144</v>
      </c>
      <c r="H797" s="17">
        <v>0</v>
      </c>
      <c r="I797" s="13">
        <v>0</v>
      </c>
      <c r="J797" s="13">
        <v>14</v>
      </c>
      <c r="K797" s="49">
        <v>24</v>
      </c>
    </row>
    <row r="798" spans="1:11" ht="12.75">
      <c r="A798" s="13">
        <v>19</v>
      </c>
      <c r="B798" s="13">
        <v>20</v>
      </c>
      <c r="C798" s="14" t="s">
        <v>77</v>
      </c>
      <c r="D798" s="14" t="s">
        <v>71</v>
      </c>
      <c r="E798" s="15">
        <v>740</v>
      </c>
      <c r="F798" s="15">
        <v>355</v>
      </c>
      <c r="G798" s="66">
        <v>1095</v>
      </c>
      <c r="H798" s="17">
        <v>0</v>
      </c>
      <c r="I798" s="13">
        <v>0</v>
      </c>
      <c r="J798" s="13">
        <v>2</v>
      </c>
      <c r="K798" s="49">
        <v>24</v>
      </c>
    </row>
    <row r="799" spans="1:11" ht="12.75">
      <c r="A799" s="13">
        <v>20</v>
      </c>
      <c r="B799" s="13">
        <v>20</v>
      </c>
      <c r="C799" s="14" t="s">
        <v>51</v>
      </c>
      <c r="D799" s="14" t="s">
        <v>1</v>
      </c>
      <c r="E799" s="15">
        <v>160</v>
      </c>
      <c r="F799" s="15">
        <v>931</v>
      </c>
      <c r="G799" s="66">
        <v>1091</v>
      </c>
      <c r="H799" s="17">
        <v>0</v>
      </c>
      <c r="I799" s="13">
        <v>0</v>
      </c>
      <c r="J799" s="13">
        <v>6</v>
      </c>
      <c r="K799" s="49">
        <v>24</v>
      </c>
    </row>
    <row r="800" spans="1:11" ht="12.75">
      <c r="A800" s="13">
        <v>21</v>
      </c>
      <c r="B800" s="13">
        <v>20</v>
      </c>
      <c r="C800" s="14" t="s">
        <v>50</v>
      </c>
      <c r="D800" s="14" t="s">
        <v>42</v>
      </c>
      <c r="E800" s="15">
        <v>214</v>
      </c>
      <c r="F800" s="15">
        <v>716</v>
      </c>
      <c r="G800" s="66">
        <v>930</v>
      </c>
      <c r="H800" s="17">
        <v>0</v>
      </c>
      <c r="I800" s="13">
        <v>0</v>
      </c>
      <c r="J800" s="13">
        <v>18</v>
      </c>
      <c r="K800" s="49">
        <v>24</v>
      </c>
    </row>
    <row r="801" spans="1:11" ht="12.75">
      <c r="A801" s="13">
        <v>22</v>
      </c>
      <c r="B801" s="13">
        <v>20</v>
      </c>
      <c r="C801" s="14" t="s">
        <v>57</v>
      </c>
      <c r="D801" s="14" t="s">
        <v>1</v>
      </c>
      <c r="E801" s="15">
        <v>886</v>
      </c>
      <c r="F801" s="15">
        <v>-112</v>
      </c>
      <c r="G801" s="66">
        <v>774</v>
      </c>
      <c r="H801" s="17">
        <v>0</v>
      </c>
      <c r="I801" s="13">
        <v>0</v>
      </c>
      <c r="J801" s="13">
        <v>12</v>
      </c>
      <c r="K801" s="49">
        <v>24</v>
      </c>
    </row>
    <row r="802" spans="1:11" ht="12.75">
      <c r="A802" s="13">
        <v>23</v>
      </c>
      <c r="B802" s="13">
        <v>20</v>
      </c>
      <c r="C802" s="14" t="s">
        <v>43</v>
      </c>
      <c r="D802" s="14" t="s">
        <v>1</v>
      </c>
      <c r="E802" s="15">
        <v>354</v>
      </c>
      <c r="F802" s="15">
        <v>255</v>
      </c>
      <c r="G802" s="66">
        <v>609</v>
      </c>
      <c r="H802" s="17">
        <v>0</v>
      </c>
      <c r="I802" s="13">
        <v>0</v>
      </c>
      <c r="J802" s="13">
        <v>10</v>
      </c>
      <c r="K802" s="49">
        <v>24</v>
      </c>
    </row>
    <row r="803" spans="1:11" ht="12.75">
      <c r="A803" s="13">
        <v>24</v>
      </c>
      <c r="B803" s="13">
        <v>20</v>
      </c>
      <c r="C803" s="14" t="s">
        <v>52</v>
      </c>
      <c r="D803" s="14" t="s">
        <v>35</v>
      </c>
      <c r="E803" s="15">
        <v>512</v>
      </c>
      <c r="F803" s="15">
        <v>-170</v>
      </c>
      <c r="G803" s="66">
        <v>342</v>
      </c>
      <c r="H803" s="17">
        <v>0</v>
      </c>
      <c r="I803" s="13">
        <v>0</v>
      </c>
      <c r="J803" s="13">
        <v>20</v>
      </c>
      <c r="K803" s="49">
        <v>24</v>
      </c>
    </row>
    <row r="804" spans="1:11" ht="12.75">
      <c r="A804" s="13">
        <v>25</v>
      </c>
      <c r="B804" s="13">
        <v>20</v>
      </c>
      <c r="C804" s="14" t="s">
        <v>55</v>
      </c>
      <c r="D804" s="14" t="s">
        <v>1</v>
      </c>
      <c r="E804" s="15">
        <v>-188</v>
      </c>
      <c r="F804" s="15">
        <v>492</v>
      </c>
      <c r="G804" s="66">
        <v>304</v>
      </c>
      <c r="H804" s="17">
        <v>0</v>
      </c>
      <c r="I804" s="13">
        <v>0</v>
      </c>
      <c r="J804" s="13">
        <v>10</v>
      </c>
      <c r="K804" s="49">
        <v>24</v>
      </c>
    </row>
    <row r="805" spans="2:10" ht="16.5">
      <c r="B805" s="75">
        <f>SUM(B780:B804)</f>
        <v>500</v>
      </c>
      <c r="C805" s="74"/>
      <c r="D805" s="77">
        <v>25</v>
      </c>
      <c r="E805" s="86">
        <v>567</v>
      </c>
      <c r="F805" s="86">
        <f>D805+E805</f>
        <v>592</v>
      </c>
      <c r="G805" s="79"/>
      <c r="H805" s="75">
        <f>SUM(H780:H804)</f>
        <v>425</v>
      </c>
      <c r="I805" s="75">
        <f>SUM(I780:I804)</f>
        <v>50</v>
      </c>
      <c r="J805" s="75">
        <f>SUM(J780:J804)</f>
        <v>154</v>
      </c>
    </row>
    <row r="806" spans="5:10" ht="15.75">
      <c r="E806" s="317" t="s">
        <v>105</v>
      </c>
      <c r="F806" s="317"/>
      <c r="G806" s="317"/>
      <c r="H806" s="317"/>
      <c r="I806" s="318">
        <v>3538</v>
      </c>
      <c r="J806" s="318"/>
    </row>
    <row r="807" spans="5:10" ht="15.75">
      <c r="E807" s="319" t="s">
        <v>106</v>
      </c>
      <c r="F807" s="319"/>
      <c r="G807" s="319"/>
      <c r="H807" s="319"/>
      <c r="I807" s="320">
        <v>100</v>
      </c>
      <c r="J807" s="320"/>
    </row>
    <row r="808" spans="5:10" ht="15.75">
      <c r="E808" s="319" t="s">
        <v>107</v>
      </c>
      <c r="F808" s="319"/>
      <c r="G808" s="319"/>
      <c r="H808" s="319"/>
      <c r="I808" s="320">
        <v>0</v>
      </c>
      <c r="J808" s="320"/>
    </row>
    <row r="809" spans="5:10" ht="15.75">
      <c r="E809" s="317" t="s">
        <v>108</v>
      </c>
      <c r="F809" s="317"/>
      <c r="G809" s="317"/>
      <c r="H809" s="317"/>
      <c r="I809" s="317">
        <f>SUM(J805+I806+I807)-I808</f>
        <v>3792</v>
      </c>
      <c r="J809" s="317"/>
    </row>
    <row r="811" spans="1:11" ht="18">
      <c r="A811" s="316" t="s">
        <v>102</v>
      </c>
      <c r="B811" s="316"/>
      <c r="C811" s="316"/>
      <c r="D811" s="316"/>
      <c r="E811" s="316"/>
      <c r="F811" s="316"/>
      <c r="G811" s="316"/>
      <c r="H811" s="316"/>
      <c r="I811" s="316"/>
      <c r="J811" s="316"/>
      <c r="K811" s="89"/>
    </row>
    <row r="812" spans="1:10" ht="18">
      <c r="A812" s="316" t="s">
        <v>135</v>
      </c>
      <c r="B812" s="316"/>
      <c r="C812" s="316"/>
      <c r="D812" s="316"/>
      <c r="E812" s="316"/>
      <c r="F812" s="316"/>
      <c r="G812" s="316"/>
      <c r="H812" s="316"/>
      <c r="I812" s="316"/>
      <c r="J812" s="316"/>
    </row>
    <row r="813" spans="1:10" ht="12.75">
      <c r="A813" s="72" t="s">
        <v>63</v>
      </c>
      <c r="B813" s="72" t="s">
        <v>3</v>
      </c>
      <c r="C813" s="73" t="s">
        <v>64</v>
      </c>
      <c r="D813" s="73" t="s">
        <v>65</v>
      </c>
      <c r="E813" s="72" t="s">
        <v>104</v>
      </c>
      <c r="F813" s="72" t="s">
        <v>7</v>
      </c>
      <c r="G813" s="72" t="s">
        <v>8</v>
      </c>
      <c r="H813" s="72" t="s">
        <v>9</v>
      </c>
      <c r="I813" s="72" t="s">
        <v>10</v>
      </c>
      <c r="J813" s="72" t="s">
        <v>11</v>
      </c>
    </row>
    <row r="814" spans="1:11" ht="12.75">
      <c r="A814" s="13">
        <v>1</v>
      </c>
      <c r="B814" s="13">
        <v>20</v>
      </c>
      <c r="C814" s="14" t="s">
        <v>48</v>
      </c>
      <c r="D814" s="14" t="s">
        <v>42</v>
      </c>
      <c r="E814" s="15">
        <v>1215</v>
      </c>
      <c r="F814" s="15">
        <v>979</v>
      </c>
      <c r="G814" s="66">
        <v>2194</v>
      </c>
      <c r="H814" s="17">
        <v>85</v>
      </c>
      <c r="I814" s="13">
        <v>18</v>
      </c>
      <c r="J814" s="13">
        <v>4</v>
      </c>
      <c r="K814" s="49">
        <v>25</v>
      </c>
    </row>
    <row r="815" spans="1:11" ht="12.75">
      <c r="A815" s="13">
        <v>2</v>
      </c>
      <c r="B815" s="13">
        <v>20</v>
      </c>
      <c r="C815" s="14" t="s">
        <v>85</v>
      </c>
      <c r="D815" s="14" t="s">
        <v>86</v>
      </c>
      <c r="E815" s="15">
        <v>1066</v>
      </c>
      <c r="F815" s="15">
        <v>949</v>
      </c>
      <c r="G815" s="66">
        <v>2015</v>
      </c>
      <c r="H815" s="17">
        <v>75</v>
      </c>
      <c r="I815" s="13">
        <v>0</v>
      </c>
      <c r="J815" s="13">
        <v>4</v>
      </c>
      <c r="K815" s="49">
        <v>25</v>
      </c>
    </row>
    <row r="816" spans="1:11" ht="12.75">
      <c r="A816" s="13">
        <v>3</v>
      </c>
      <c r="B816" s="13">
        <v>20</v>
      </c>
      <c r="C816" s="14" t="s">
        <v>53</v>
      </c>
      <c r="D816" s="14" t="s">
        <v>1</v>
      </c>
      <c r="E816" s="15">
        <v>786</v>
      </c>
      <c r="F816" s="15">
        <v>1206</v>
      </c>
      <c r="G816" s="66">
        <v>1992</v>
      </c>
      <c r="H816" s="17">
        <v>70</v>
      </c>
      <c r="I816" s="13">
        <v>12</v>
      </c>
      <c r="J816" s="13">
        <v>8</v>
      </c>
      <c r="K816" s="49">
        <v>25</v>
      </c>
    </row>
    <row r="817" spans="1:11" ht="12.75">
      <c r="A817" s="13">
        <v>4</v>
      </c>
      <c r="B817" s="13">
        <v>20</v>
      </c>
      <c r="C817" s="14" t="s">
        <v>37</v>
      </c>
      <c r="D817" s="14" t="s">
        <v>1</v>
      </c>
      <c r="E817" s="15">
        <v>1026</v>
      </c>
      <c r="F817" s="15">
        <v>861</v>
      </c>
      <c r="G817" s="66">
        <v>1887</v>
      </c>
      <c r="H817" s="17">
        <v>65</v>
      </c>
      <c r="I817" s="13">
        <v>0</v>
      </c>
      <c r="J817" s="13">
        <v>0</v>
      </c>
      <c r="K817" s="49">
        <v>25</v>
      </c>
    </row>
    <row r="818" spans="1:11" ht="12.75">
      <c r="A818" s="13">
        <v>5</v>
      </c>
      <c r="B818" s="13">
        <v>20</v>
      </c>
      <c r="C818" s="14" t="s">
        <v>38</v>
      </c>
      <c r="D818" s="14" t="s">
        <v>1</v>
      </c>
      <c r="E818" s="15">
        <v>836</v>
      </c>
      <c r="F818" s="15">
        <v>1042</v>
      </c>
      <c r="G818" s="66">
        <v>1878</v>
      </c>
      <c r="H818" s="17">
        <v>60</v>
      </c>
      <c r="I818" s="13">
        <v>0</v>
      </c>
      <c r="J818" s="13">
        <v>0</v>
      </c>
      <c r="K818" s="49">
        <v>25</v>
      </c>
    </row>
    <row r="819" spans="1:11" ht="12.75">
      <c r="A819" s="13">
        <v>6</v>
      </c>
      <c r="B819" s="13">
        <v>20</v>
      </c>
      <c r="C819" s="14" t="s">
        <v>34</v>
      </c>
      <c r="D819" s="14" t="s">
        <v>35</v>
      </c>
      <c r="E819" s="15">
        <v>789</v>
      </c>
      <c r="F819" s="15">
        <v>936</v>
      </c>
      <c r="G819" s="66">
        <v>1725</v>
      </c>
      <c r="H819" s="17">
        <v>55</v>
      </c>
      <c r="I819" s="13">
        <v>0</v>
      </c>
      <c r="J819" s="13">
        <v>10</v>
      </c>
      <c r="K819" s="49">
        <v>25</v>
      </c>
    </row>
    <row r="820" spans="1:11" ht="12.75">
      <c r="A820" s="13">
        <v>7</v>
      </c>
      <c r="B820" s="13">
        <v>20</v>
      </c>
      <c r="C820" s="14" t="s">
        <v>30</v>
      </c>
      <c r="D820" s="14" t="s">
        <v>31</v>
      </c>
      <c r="E820" s="15">
        <v>450</v>
      </c>
      <c r="F820" s="15">
        <v>1216</v>
      </c>
      <c r="G820" s="66">
        <v>1666</v>
      </c>
      <c r="H820" s="17">
        <v>53</v>
      </c>
      <c r="I820" s="13">
        <v>18</v>
      </c>
      <c r="J820" s="13">
        <v>8</v>
      </c>
      <c r="K820" s="49">
        <v>25</v>
      </c>
    </row>
    <row r="821" spans="1:11" ht="12.75">
      <c r="A821" s="13">
        <v>8</v>
      </c>
      <c r="B821" s="13">
        <v>20</v>
      </c>
      <c r="C821" s="14" t="s">
        <v>49</v>
      </c>
      <c r="D821" s="14" t="s">
        <v>35</v>
      </c>
      <c r="E821" s="15">
        <v>681</v>
      </c>
      <c r="F821" s="15">
        <v>914</v>
      </c>
      <c r="G821" s="66">
        <v>1595</v>
      </c>
      <c r="H821" s="17">
        <v>47</v>
      </c>
      <c r="I821" s="13">
        <v>0</v>
      </c>
      <c r="J821" s="13">
        <v>0</v>
      </c>
      <c r="K821" s="49">
        <v>25</v>
      </c>
    </row>
    <row r="822" spans="1:11" ht="12.75">
      <c r="A822" s="13">
        <v>9</v>
      </c>
      <c r="B822" s="13">
        <v>20</v>
      </c>
      <c r="C822" s="14" t="s">
        <v>44</v>
      </c>
      <c r="D822" s="14" t="s">
        <v>1</v>
      </c>
      <c r="E822" s="15">
        <v>807</v>
      </c>
      <c r="F822" s="15">
        <v>708</v>
      </c>
      <c r="G822" s="66">
        <v>1515</v>
      </c>
      <c r="H822" s="17">
        <v>0</v>
      </c>
      <c r="I822" s="13">
        <v>0</v>
      </c>
      <c r="J822" s="13">
        <v>4</v>
      </c>
      <c r="K822" s="49">
        <v>25</v>
      </c>
    </row>
    <row r="823" spans="1:11" ht="12.75">
      <c r="A823" s="13">
        <v>10</v>
      </c>
      <c r="B823" s="13">
        <v>20</v>
      </c>
      <c r="C823" s="14" t="s">
        <v>51</v>
      </c>
      <c r="D823" s="14" t="s">
        <v>1</v>
      </c>
      <c r="E823" s="15">
        <v>530</v>
      </c>
      <c r="F823" s="15">
        <v>966</v>
      </c>
      <c r="G823" s="66">
        <v>1496</v>
      </c>
      <c r="H823" s="17">
        <v>0</v>
      </c>
      <c r="I823" s="18">
        <v>0</v>
      </c>
      <c r="J823" s="18">
        <v>8</v>
      </c>
      <c r="K823" s="49">
        <v>25</v>
      </c>
    </row>
    <row r="824" spans="1:11" ht="12.75">
      <c r="A824" s="13">
        <v>11</v>
      </c>
      <c r="B824" s="13">
        <v>20</v>
      </c>
      <c r="C824" s="14" t="s">
        <v>73</v>
      </c>
      <c r="D824" s="14" t="s">
        <v>71</v>
      </c>
      <c r="E824" s="15">
        <v>791</v>
      </c>
      <c r="F824" s="15">
        <v>696</v>
      </c>
      <c r="G824" s="66">
        <v>1487</v>
      </c>
      <c r="H824" s="17">
        <v>0</v>
      </c>
      <c r="I824" s="13">
        <v>0</v>
      </c>
      <c r="J824" s="13">
        <v>12</v>
      </c>
      <c r="K824" s="49">
        <v>25</v>
      </c>
    </row>
    <row r="825" spans="1:11" ht="12.75">
      <c r="A825" s="13">
        <v>12</v>
      </c>
      <c r="B825" s="13">
        <v>20</v>
      </c>
      <c r="C825" s="14" t="s">
        <v>52</v>
      </c>
      <c r="D825" s="14" t="s">
        <v>35</v>
      </c>
      <c r="E825" s="15">
        <v>385</v>
      </c>
      <c r="F825" s="15">
        <v>1098</v>
      </c>
      <c r="G825" s="66">
        <v>1483</v>
      </c>
      <c r="H825" s="17">
        <v>0</v>
      </c>
      <c r="I825" s="13">
        <v>0</v>
      </c>
      <c r="J825" s="13">
        <v>2</v>
      </c>
      <c r="K825" s="49">
        <v>25</v>
      </c>
    </row>
    <row r="826" spans="1:11" ht="12.75">
      <c r="A826" s="13">
        <v>13</v>
      </c>
      <c r="B826" s="13">
        <v>20</v>
      </c>
      <c r="C826" s="14" t="s">
        <v>72</v>
      </c>
      <c r="D826" s="14" t="s">
        <v>1</v>
      </c>
      <c r="E826" s="15">
        <v>1150</v>
      </c>
      <c r="F826" s="15">
        <v>250</v>
      </c>
      <c r="G826" s="66">
        <v>1400</v>
      </c>
      <c r="H826" s="17">
        <v>0</v>
      </c>
      <c r="I826" s="13">
        <v>12</v>
      </c>
      <c r="J826" s="13">
        <v>4</v>
      </c>
      <c r="K826" s="49">
        <v>25</v>
      </c>
    </row>
    <row r="827" spans="1:11" ht="12.75">
      <c r="A827" s="13">
        <v>14</v>
      </c>
      <c r="B827" s="13">
        <v>20</v>
      </c>
      <c r="C827" s="14" t="s">
        <v>41</v>
      </c>
      <c r="D827" s="14" t="s">
        <v>42</v>
      </c>
      <c r="E827" s="15">
        <v>699</v>
      </c>
      <c r="F827" s="15">
        <v>680</v>
      </c>
      <c r="G827" s="66">
        <v>1379</v>
      </c>
      <c r="H827" s="17">
        <v>0</v>
      </c>
      <c r="I827" s="13">
        <v>0</v>
      </c>
      <c r="J827" s="13">
        <v>4</v>
      </c>
      <c r="K827" s="49">
        <v>25</v>
      </c>
    </row>
    <row r="828" spans="1:11" ht="12.75">
      <c r="A828" s="13">
        <v>15</v>
      </c>
      <c r="B828" s="13">
        <v>20</v>
      </c>
      <c r="C828" s="14" t="s">
        <v>77</v>
      </c>
      <c r="D828" s="14" t="s">
        <v>71</v>
      </c>
      <c r="E828" s="15">
        <v>910</v>
      </c>
      <c r="F828" s="15">
        <v>412</v>
      </c>
      <c r="G828" s="66">
        <v>1322</v>
      </c>
      <c r="H828" s="17">
        <v>0</v>
      </c>
      <c r="I828" s="13">
        <v>0</v>
      </c>
      <c r="J828" s="13">
        <v>10</v>
      </c>
      <c r="K828" s="49">
        <v>25</v>
      </c>
    </row>
    <row r="829" spans="1:11" ht="12.75">
      <c r="A829" s="13">
        <v>16</v>
      </c>
      <c r="B829" s="13">
        <v>20</v>
      </c>
      <c r="C829" s="14" t="s">
        <v>43</v>
      </c>
      <c r="D829" s="14" t="s">
        <v>1</v>
      </c>
      <c r="E829" s="15">
        <v>691</v>
      </c>
      <c r="F829" s="15">
        <v>602</v>
      </c>
      <c r="G829" s="66">
        <v>1293</v>
      </c>
      <c r="H829" s="15">
        <v>0</v>
      </c>
      <c r="I829" s="18">
        <v>0</v>
      </c>
      <c r="J829" s="18">
        <v>0</v>
      </c>
      <c r="K829" s="49">
        <v>25</v>
      </c>
    </row>
    <row r="830" spans="1:11" ht="12.75">
      <c r="A830" s="13">
        <v>17</v>
      </c>
      <c r="B830" s="13">
        <v>20</v>
      </c>
      <c r="C830" s="14" t="s">
        <v>70</v>
      </c>
      <c r="D830" s="14" t="s">
        <v>71</v>
      </c>
      <c r="E830" s="15">
        <v>404</v>
      </c>
      <c r="F830" s="15">
        <v>841</v>
      </c>
      <c r="G830" s="66">
        <v>1245</v>
      </c>
      <c r="H830" s="17">
        <v>0</v>
      </c>
      <c r="I830" s="13">
        <v>0</v>
      </c>
      <c r="J830" s="13">
        <v>12</v>
      </c>
      <c r="K830" s="49">
        <v>25</v>
      </c>
    </row>
    <row r="831" spans="1:11" ht="12.75">
      <c r="A831" s="13">
        <v>18</v>
      </c>
      <c r="B831" s="13">
        <v>20</v>
      </c>
      <c r="C831" s="14" t="s">
        <v>40</v>
      </c>
      <c r="D831" s="14" t="s">
        <v>1</v>
      </c>
      <c r="E831" s="15">
        <v>607</v>
      </c>
      <c r="F831" s="15">
        <v>606</v>
      </c>
      <c r="G831" s="66">
        <v>1213</v>
      </c>
      <c r="H831" s="17">
        <v>0</v>
      </c>
      <c r="I831" s="13">
        <v>0</v>
      </c>
      <c r="J831" s="13">
        <v>4</v>
      </c>
      <c r="K831" s="49">
        <v>25</v>
      </c>
    </row>
    <row r="832" spans="1:11" ht="12.75">
      <c r="A832" s="13">
        <v>19</v>
      </c>
      <c r="B832" s="13">
        <v>20</v>
      </c>
      <c r="C832" s="14" t="s">
        <v>39</v>
      </c>
      <c r="D832" s="14" t="s">
        <v>1</v>
      </c>
      <c r="E832" s="15">
        <v>524</v>
      </c>
      <c r="F832" s="15">
        <v>638</v>
      </c>
      <c r="G832" s="66">
        <v>1162</v>
      </c>
      <c r="H832" s="17">
        <v>0</v>
      </c>
      <c r="I832" s="13">
        <v>0</v>
      </c>
      <c r="J832" s="13">
        <v>14</v>
      </c>
      <c r="K832" s="49">
        <v>25</v>
      </c>
    </row>
    <row r="833" spans="1:11" ht="12.75">
      <c r="A833" s="13">
        <v>20</v>
      </c>
      <c r="B833" s="13">
        <v>20</v>
      </c>
      <c r="C833" s="14" t="s">
        <v>80</v>
      </c>
      <c r="D833" s="14" t="s">
        <v>81</v>
      </c>
      <c r="E833" s="15">
        <v>775</v>
      </c>
      <c r="F833" s="15">
        <v>381</v>
      </c>
      <c r="G833" s="66">
        <v>1156</v>
      </c>
      <c r="H833" s="17">
        <v>0</v>
      </c>
      <c r="I833" s="13">
        <v>0</v>
      </c>
      <c r="J833" s="13">
        <v>4</v>
      </c>
      <c r="K833" s="49">
        <v>25</v>
      </c>
    </row>
    <row r="834" spans="1:11" ht="12.75">
      <c r="A834" s="13">
        <v>21</v>
      </c>
      <c r="B834" s="13">
        <v>20</v>
      </c>
      <c r="C834" s="14" t="s">
        <v>76</v>
      </c>
      <c r="D834" s="14" t="s">
        <v>71</v>
      </c>
      <c r="E834" s="15">
        <v>404</v>
      </c>
      <c r="F834" s="15">
        <v>752</v>
      </c>
      <c r="G834" s="66">
        <v>1156</v>
      </c>
      <c r="H834" s="17">
        <v>0</v>
      </c>
      <c r="I834" s="13">
        <v>0</v>
      </c>
      <c r="J834" s="13">
        <v>10</v>
      </c>
      <c r="K834" s="49">
        <v>25</v>
      </c>
    </row>
    <row r="835" spans="1:11" ht="12.75">
      <c r="A835" s="13">
        <v>22</v>
      </c>
      <c r="B835" s="13">
        <v>20</v>
      </c>
      <c r="C835" s="14" t="s">
        <v>50</v>
      </c>
      <c r="D835" s="14" t="s">
        <v>42</v>
      </c>
      <c r="E835" s="15">
        <v>198</v>
      </c>
      <c r="F835" s="15">
        <v>928</v>
      </c>
      <c r="G835" s="66">
        <v>1126</v>
      </c>
      <c r="H835" s="17">
        <v>0</v>
      </c>
      <c r="I835" s="13">
        <v>0</v>
      </c>
      <c r="J835" s="13">
        <v>12</v>
      </c>
      <c r="K835" s="49">
        <v>25</v>
      </c>
    </row>
    <row r="836" spans="1:11" ht="12.75">
      <c r="A836" s="13">
        <v>23</v>
      </c>
      <c r="B836" s="13">
        <v>20</v>
      </c>
      <c r="C836" s="14" t="s">
        <v>36</v>
      </c>
      <c r="D836" s="14" t="s">
        <v>1</v>
      </c>
      <c r="E836" s="15">
        <v>789</v>
      </c>
      <c r="F836" s="15">
        <v>312</v>
      </c>
      <c r="G836" s="66">
        <v>1101</v>
      </c>
      <c r="H836" s="17">
        <v>0</v>
      </c>
      <c r="I836" s="13">
        <v>0</v>
      </c>
      <c r="J836" s="13">
        <v>6</v>
      </c>
      <c r="K836" s="49">
        <v>25</v>
      </c>
    </row>
    <row r="837" spans="1:11" ht="12.75">
      <c r="A837" s="13">
        <v>24</v>
      </c>
      <c r="B837" s="13">
        <v>20</v>
      </c>
      <c r="C837" s="14" t="s">
        <v>56</v>
      </c>
      <c r="D837" s="14" t="s">
        <v>42</v>
      </c>
      <c r="E837" s="15">
        <v>583</v>
      </c>
      <c r="F837" s="15">
        <v>491</v>
      </c>
      <c r="G837" s="66">
        <v>1074</v>
      </c>
      <c r="H837" s="17">
        <v>0</v>
      </c>
      <c r="I837" s="13">
        <v>0</v>
      </c>
      <c r="J837" s="13">
        <v>2</v>
      </c>
      <c r="K837" s="49">
        <v>25</v>
      </c>
    </row>
    <row r="838" spans="1:11" ht="12.75">
      <c r="A838" s="13">
        <v>25</v>
      </c>
      <c r="B838" s="13">
        <v>20</v>
      </c>
      <c r="C838" s="14" t="s">
        <v>84</v>
      </c>
      <c r="D838" s="14" t="s">
        <v>71</v>
      </c>
      <c r="E838" s="15">
        <v>719</v>
      </c>
      <c r="F838" s="15">
        <v>222</v>
      </c>
      <c r="G838" s="66">
        <v>941</v>
      </c>
      <c r="H838" s="17">
        <v>0</v>
      </c>
      <c r="I838" s="13">
        <v>0</v>
      </c>
      <c r="J838" s="13">
        <v>2</v>
      </c>
      <c r="K838" s="49">
        <v>25</v>
      </c>
    </row>
    <row r="839" spans="1:11" ht="12.75">
      <c r="A839" s="13">
        <v>26</v>
      </c>
      <c r="B839" s="13">
        <v>20</v>
      </c>
      <c r="C839" s="14" t="s">
        <v>47</v>
      </c>
      <c r="D839" s="14" t="s">
        <v>1</v>
      </c>
      <c r="E839" s="15">
        <v>290</v>
      </c>
      <c r="F839" s="15">
        <v>582</v>
      </c>
      <c r="G839" s="66">
        <v>872</v>
      </c>
      <c r="H839" s="17">
        <v>0</v>
      </c>
      <c r="I839" s="13">
        <v>0</v>
      </c>
      <c r="J839" s="13">
        <v>2</v>
      </c>
      <c r="K839" s="49">
        <v>25</v>
      </c>
    </row>
    <row r="840" spans="1:11" ht="12.75">
      <c r="A840" s="13">
        <v>27</v>
      </c>
      <c r="B840" s="13">
        <v>20</v>
      </c>
      <c r="C840" s="14" t="s">
        <v>55</v>
      </c>
      <c r="D840" s="14" t="s">
        <v>1</v>
      </c>
      <c r="E840" s="15">
        <v>434</v>
      </c>
      <c r="F840" s="15">
        <v>329</v>
      </c>
      <c r="G840" s="66">
        <v>763</v>
      </c>
      <c r="H840" s="17">
        <v>0</v>
      </c>
      <c r="I840" s="13">
        <v>0</v>
      </c>
      <c r="J840" s="13">
        <v>8</v>
      </c>
      <c r="K840" s="49">
        <v>25</v>
      </c>
    </row>
    <row r="841" spans="1:11" ht="12.75">
      <c r="A841" s="13">
        <v>28</v>
      </c>
      <c r="B841" s="13">
        <v>20</v>
      </c>
      <c r="C841" s="14" t="s">
        <v>57</v>
      </c>
      <c r="D841" s="14" t="s">
        <v>1</v>
      </c>
      <c r="E841" s="15">
        <v>215</v>
      </c>
      <c r="F841" s="15">
        <v>542</v>
      </c>
      <c r="G841" s="66">
        <v>757</v>
      </c>
      <c r="H841" s="17">
        <v>0</v>
      </c>
      <c r="I841" s="13">
        <v>0</v>
      </c>
      <c r="J841" s="13">
        <v>20</v>
      </c>
      <c r="K841" s="49">
        <v>25</v>
      </c>
    </row>
    <row r="842" spans="1:11" ht="12.75">
      <c r="A842" s="13">
        <v>29</v>
      </c>
      <c r="B842" s="13">
        <v>20</v>
      </c>
      <c r="C842" s="14" t="s">
        <v>0</v>
      </c>
      <c r="D842" s="14" t="s">
        <v>1</v>
      </c>
      <c r="E842" s="15">
        <v>713</v>
      </c>
      <c r="F842" s="15">
        <v>-52</v>
      </c>
      <c r="G842" s="66">
        <v>661</v>
      </c>
      <c r="H842" s="17">
        <v>0</v>
      </c>
      <c r="I842" s="13">
        <v>0</v>
      </c>
      <c r="J842" s="13">
        <v>14</v>
      </c>
      <c r="K842" s="49">
        <v>25</v>
      </c>
    </row>
    <row r="843" spans="1:11" ht="12.75">
      <c r="A843" s="13">
        <v>30</v>
      </c>
      <c r="B843" s="13">
        <v>20</v>
      </c>
      <c r="C843" s="14" t="s">
        <v>58</v>
      </c>
      <c r="D843" s="14" t="s">
        <v>35</v>
      </c>
      <c r="E843" s="15">
        <v>355</v>
      </c>
      <c r="F843" s="15">
        <v>191</v>
      </c>
      <c r="G843" s="66">
        <v>546</v>
      </c>
      <c r="H843" s="17">
        <v>0</v>
      </c>
      <c r="I843" s="13">
        <v>0</v>
      </c>
      <c r="J843" s="13">
        <v>6</v>
      </c>
      <c r="K843" s="49">
        <v>25</v>
      </c>
    </row>
    <row r="844" spans="2:10" ht="16.5">
      <c r="B844" s="75">
        <f>SUM(B814:B843)</f>
        <v>600</v>
      </c>
      <c r="C844" s="74"/>
      <c r="D844" s="77">
        <v>30</v>
      </c>
      <c r="E844" s="86">
        <v>592</v>
      </c>
      <c r="F844" s="86">
        <f>D844+E844</f>
        <v>622</v>
      </c>
      <c r="G844" s="79"/>
      <c r="H844" s="75">
        <f>SUM(H814:H843)</f>
        <v>510</v>
      </c>
      <c r="I844" s="75">
        <f>SUM(I814:I843)</f>
        <v>60</v>
      </c>
      <c r="J844" s="75">
        <f>SUM(J814:J843)</f>
        <v>194</v>
      </c>
    </row>
    <row r="845" spans="5:10" ht="15.75">
      <c r="E845" s="317" t="s">
        <v>105</v>
      </c>
      <c r="F845" s="317"/>
      <c r="G845" s="317"/>
      <c r="H845" s="317"/>
      <c r="I845" s="318">
        <v>3692</v>
      </c>
      <c r="J845" s="318"/>
    </row>
    <row r="846" spans="5:10" ht="15.75">
      <c r="E846" s="319" t="s">
        <v>106</v>
      </c>
      <c r="F846" s="319"/>
      <c r="G846" s="319"/>
      <c r="H846" s="319"/>
      <c r="I846" s="320">
        <v>100</v>
      </c>
      <c r="J846" s="320"/>
    </row>
    <row r="847" spans="5:10" ht="15.75">
      <c r="E847" s="319" t="s">
        <v>107</v>
      </c>
      <c r="F847" s="319"/>
      <c r="G847" s="319"/>
      <c r="H847" s="319"/>
      <c r="I847" s="320">
        <v>0</v>
      </c>
      <c r="J847" s="320"/>
    </row>
    <row r="848" spans="5:10" ht="15.75">
      <c r="E848" s="317" t="s">
        <v>108</v>
      </c>
      <c r="F848" s="317"/>
      <c r="G848" s="317"/>
      <c r="H848" s="317"/>
      <c r="I848" s="317">
        <f>SUM(J844+I845+I846)-I847</f>
        <v>3986</v>
      </c>
      <c r="J848" s="317"/>
    </row>
    <row r="850" spans="1:11" ht="18">
      <c r="A850" s="316" t="s">
        <v>102</v>
      </c>
      <c r="B850" s="316"/>
      <c r="C850" s="316"/>
      <c r="D850" s="316"/>
      <c r="E850" s="316"/>
      <c r="F850" s="316"/>
      <c r="G850" s="316"/>
      <c r="H850" s="316"/>
      <c r="I850" s="316"/>
      <c r="J850" s="316"/>
      <c r="K850" s="89"/>
    </row>
    <row r="851" spans="1:10" ht="18">
      <c r="A851" s="316" t="s">
        <v>136</v>
      </c>
      <c r="B851" s="316"/>
      <c r="C851" s="316"/>
      <c r="D851" s="316"/>
      <c r="E851" s="316"/>
      <c r="F851" s="316"/>
      <c r="G851" s="316"/>
      <c r="H851" s="316"/>
      <c r="I851" s="316"/>
      <c r="J851" s="316"/>
    </row>
    <row r="852" spans="1:10" ht="12.75">
      <c r="A852" s="72" t="s">
        <v>63</v>
      </c>
      <c r="B852" s="72" t="s">
        <v>3</v>
      </c>
      <c r="C852" s="73" t="s">
        <v>64</v>
      </c>
      <c r="D852" s="73" t="s">
        <v>65</v>
      </c>
      <c r="E852" s="72" t="s">
        <v>104</v>
      </c>
      <c r="F852" s="72" t="s">
        <v>7</v>
      </c>
      <c r="G852" s="72" t="s">
        <v>8</v>
      </c>
      <c r="H852" s="72" t="s">
        <v>9</v>
      </c>
      <c r="I852" s="72" t="s">
        <v>10</v>
      </c>
      <c r="J852" s="72" t="s">
        <v>11</v>
      </c>
    </row>
    <row r="853" spans="1:11" ht="12.75">
      <c r="A853" s="13">
        <v>1</v>
      </c>
      <c r="B853" s="13">
        <v>20</v>
      </c>
      <c r="C853" s="14" t="s">
        <v>30</v>
      </c>
      <c r="D853" s="14" t="s">
        <v>31</v>
      </c>
      <c r="E853" s="15">
        <v>1243</v>
      </c>
      <c r="F853" s="15">
        <v>1167</v>
      </c>
      <c r="G853" s="66">
        <v>2410</v>
      </c>
      <c r="H853" s="17">
        <v>85</v>
      </c>
      <c r="I853" s="13">
        <v>16</v>
      </c>
      <c r="J853" s="13">
        <v>2</v>
      </c>
      <c r="K853" s="49">
        <v>26</v>
      </c>
    </row>
    <row r="854" spans="1:11" ht="12.75">
      <c r="A854" s="13">
        <v>2</v>
      </c>
      <c r="B854" s="13">
        <v>20</v>
      </c>
      <c r="C854" s="14" t="s">
        <v>72</v>
      </c>
      <c r="D854" s="14" t="s">
        <v>1</v>
      </c>
      <c r="E854" s="15">
        <v>1210</v>
      </c>
      <c r="F854" s="15">
        <v>1038</v>
      </c>
      <c r="G854" s="66">
        <v>2248</v>
      </c>
      <c r="H854" s="17">
        <v>80</v>
      </c>
      <c r="I854" s="13">
        <v>0</v>
      </c>
      <c r="J854" s="13">
        <v>0</v>
      </c>
      <c r="K854" s="49">
        <v>26</v>
      </c>
    </row>
    <row r="855" spans="1:11" ht="12.75">
      <c r="A855" s="13">
        <v>3</v>
      </c>
      <c r="B855" s="13">
        <v>20</v>
      </c>
      <c r="C855" s="14" t="s">
        <v>0</v>
      </c>
      <c r="D855" s="14" t="s">
        <v>1</v>
      </c>
      <c r="E855" s="15">
        <v>1338</v>
      </c>
      <c r="F855" s="15">
        <v>655</v>
      </c>
      <c r="G855" s="66">
        <v>1993</v>
      </c>
      <c r="H855" s="17">
        <v>70</v>
      </c>
      <c r="I855" s="13">
        <v>11</v>
      </c>
      <c r="J855" s="13">
        <v>2</v>
      </c>
      <c r="K855" s="49">
        <v>26</v>
      </c>
    </row>
    <row r="856" spans="1:11" ht="12.75">
      <c r="A856" s="13">
        <v>4</v>
      </c>
      <c r="B856" s="13">
        <v>20</v>
      </c>
      <c r="C856" s="14" t="s">
        <v>79</v>
      </c>
      <c r="D856" s="14" t="s">
        <v>1</v>
      </c>
      <c r="E856" s="15">
        <v>910</v>
      </c>
      <c r="F856" s="15">
        <v>1076</v>
      </c>
      <c r="G856" s="66">
        <v>1986</v>
      </c>
      <c r="H856" s="17">
        <v>65</v>
      </c>
      <c r="I856" s="13">
        <v>0</v>
      </c>
      <c r="J856" s="13">
        <v>0</v>
      </c>
      <c r="K856" s="49">
        <v>26</v>
      </c>
    </row>
    <row r="857" spans="1:11" ht="12.75">
      <c r="A857" s="13">
        <v>5</v>
      </c>
      <c r="B857" s="13">
        <v>20</v>
      </c>
      <c r="C857" s="14" t="s">
        <v>73</v>
      </c>
      <c r="D857" s="14" t="s">
        <v>71</v>
      </c>
      <c r="E857" s="15">
        <v>989</v>
      </c>
      <c r="F857" s="15">
        <v>956</v>
      </c>
      <c r="G857" s="66">
        <v>1945</v>
      </c>
      <c r="H857" s="17">
        <v>60</v>
      </c>
      <c r="I857" s="13">
        <v>0</v>
      </c>
      <c r="J857" s="13">
        <v>0</v>
      </c>
      <c r="K857" s="49">
        <v>26</v>
      </c>
    </row>
    <row r="858" spans="1:11" ht="12.75">
      <c r="A858" s="13">
        <v>6</v>
      </c>
      <c r="B858" s="13">
        <v>20</v>
      </c>
      <c r="C858" s="14" t="s">
        <v>36</v>
      </c>
      <c r="D858" s="14" t="s">
        <v>1</v>
      </c>
      <c r="E858" s="15">
        <v>713</v>
      </c>
      <c r="F858" s="15">
        <v>910</v>
      </c>
      <c r="G858" s="66">
        <v>1623</v>
      </c>
      <c r="H858" s="17">
        <v>55</v>
      </c>
      <c r="I858" s="13">
        <v>0</v>
      </c>
      <c r="J858" s="13">
        <v>4</v>
      </c>
      <c r="K858" s="49">
        <v>26</v>
      </c>
    </row>
    <row r="859" spans="1:11" ht="12.75">
      <c r="A859" s="13">
        <v>7</v>
      </c>
      <c r="B859" s="13">
        <v>20</v>
      </c>
      <c r="C859" s="14" t="s">
        <v>38</v>
      </c>
      <c r="D859" s="14" t="s">
        <v>1</v>
      </c>
      <c r="E859" s="15">
        <v>701</v>
      </c>
      <c r="F859" s="15">
        <v>916</v>
      </c>
      <c r="G859" s="66">
        <v>1617</v>
      </c>
      <c r="H859" s="17">
        <v>44</v>
      </c>
      <c r="I859" s="13">
        <v>0</v>
      </c>
      <c r="J859" s="13">
        <v>4</v>
      </c>
      <c r="K859" s="49">
        <v>26</v>
      </c>
    </row>
    <row r="860" spans="1:11" ht="12.75">
      <c r="A860" s="13">
        <v>8</v>
      </c>
      <c r="B860" s="13">
        <v>20</v>
      </c>
      <c r="C860" s="14" t="s">
        <v>37</v>
      </c>
      <c r="D860" s="14" t="s">
        <v>31</v>
      </c>
      <c r="E860" s="15">
        <v>788</v>
      </c>
      <c r="F860" s="15">
        <v>811</v>
      </c>
      <c r="G860" s="66">
        <v>1599</v>
      </c>
      <c r="H860" s="17">
        <v>0</v>
      </c>
      <c r="I860" s="13">
        <v>0</v>
      </c>
      <c r="J860" s="13">
        <v>0</v>
      </c>
      <c r="K860" s="49">
        <v>26</v>
      </c>
    </row>
    <row r="861" spans="1:11" ht="12.75">
      <c r="A861" s="13">
        <v>9</v>
      </c>
      <c r="B861" s="13">
        <v>20</v>
      </c>
      <c r="C861" s="14" t="s">
        <v>55</v>
      </c>
      <c r="D861" s="14" t="s">
        <v>1</v>
      </c>
      <c r="E861" s="15">
        <v>837</v>
      </c>
      <c r="F861" s="15">
        <v>758</v>
      </c>
      <c r="G861" s="66">
        <v>1595</v>
      </c>
      <c r="H861" s="17">
        <v>0</v>
      </c>
      <c r="I861" s="13">
        <v>0</v>
      </c>
      <c r="J861" s="13">
        <v>2</v>
      </c>
      <c r="K861" s="49">
        <v>26</v>
      </c>
    </row>
    <row r="862" spans="1:11" ht="12.75">
      <c r="A862" s="13">
        <v>10</v>
      </c>
      <c r="B862" s="13">
        <v>20</v>
      </c>
      <c r="C862" s="14" t="s">
        <v>40</v>
      </c>
      <c r="D862" s="14" t="s">
        <v>1</v>
      </c>
      <c r="E862" s="15">
        <v>977</v>
      </c>
      <c r="F862" s="15">
        <v>611</v>
      </c>
      <c r="G862" s="66">
        <v>1588</v>
      </c>
      <c r="H862" s="17">
        <v>0</v>
      </c>
      <c r="I862" s="18">
        <v>0</v>
      </c>
      <c r="J862" s="18">
        <v>0</v>
      </c>
      <c r="K862" s="49">
        <v>26</v>
      </c>
    </row>
    <row r="863" spans="1:11" ht="12.75">
      <c r="A863" s="13">
        <v>11</v>
      </c>
      <c r="B863" s="13">
        <v>20</v>
      </c>
      <c r="C863" s="14" t="s">
        <v>34</v>
      </c>
      <c r="D863" s="14" t="s">
        <v>35</v>
      </c>
      <c r="E863" s="15">
        <v>1504</v>
      </c>
      <c r="F863" s="15">
        <v>70</v>
      </c>
      <c r="G863" s="66">
        <v>1574</v>
      </c>
      <c r="H863" s="17">
        <v>0</v>
      </c>
      <c r="I863" s="13">
        <v>16</v>
      </c>
      <c r="J863" s="13">
        <v>4</v>
      </c>
      <c r="K863" s="49">
        <v>26</v>
      </c>
    </row>
    <row r="864" spans="1:11" ht="12.75">
      <c r="A864" s="13">
        <v>12</v>
      </c>
      <c r="B864" s="13">
        <v>20</v>
      </c>
      <c r="C864" s="14" t="s">
        <v>41</v>
      </c>
      <c r="D864" s="14" t="s">
        <v>42</v>
      </c>
      <c r="E864" s="15">
        <v>870</v>
      </c>
      <c r="F864" s="15">
        <v>662</v>
      </c>
      <c r="G864" s="66">
        <v>1532</v>
      </c>
      <c r="H864" s="17">
        <v>0</v>
      </c>
      <c r="I864" s="13">
        <v>0</v>
      </c>
      <c r="J864" s="13">
        <v>0</v>
      </c>
      <c r="K864" s="49">
        <v>26</v>
      </c>
    </row>
    <row r="865" spans="1:11" ht="12.75">
      <c r="A865" s="13">
        <v>13</v>
      </c>
      <c r="B865" s="13">
        <v>20</v>
      </c>
      <c r="C865" s="14" t="s">
        <v>77</v>
      </c>
      <c r="D865" s="14" t="s">
        <v>71</v>
      </c>
      <c r="E865" s="15">
        <v>407</v>
      </c>
      <c r="F865" s="15">
        <v>1095</v>
      </c>
      <c r="G865" s="66">
        <v>1502</v>
      </c>
      <c r="H865" s="17">
        <v>0</v>
      </c>
      <c r="I865" s="13">
        <v>11</v>
      </c>
      <c r="J865" s="13">
        <v>6</v>
      </c>
      <c r="K865" s="49">
        <v>26</v>
      </c>
    </row>
    <row r="866" spans="1:11" ht="12.75">
      <c r="A866" s="13">
        <v>14</v>
      </c>
      <c r="B866" s="13">
        <v>20</v>
      </c>
      <c r="C866" s="14" t="s">
        <v>70</v>
      </c>
      <c r="D866" s="14" t="s">
        <v>71</v>
      </c>
      <c r="E866" s="15">
        <v>584</v>
      </c>
      <c r="F866" s="15">
        <v>754</v>
      </c>
      <c r="G866" s="66">
        <v>1338</v>
      </c>
      <c r="H866" s="17">
        <v>0</v>
      </c>
      <c r="I866" s="13">
        <v>0</v>
      </c>
      <c r="J866" s="13">
        <v>0</v>
      </c>
      <c r="K866" s="49">
        <v>26</v>
      </c>
    </row>
    <row r="867" spans="1:11" ht="12.75">
      <c r="A867" s="13">
        <v>15</v>
      </c>
      <c r="B867" s="13">
        <v>20</v>
      </c>
      <c r="C867" s="14" t="s">
        <v>58</v>
      </c>
      <c r="D867" s="14" t="s">
        <v>35</v>
      </c>
      <c r="E867" s="15">
        <v>580</v>
      </c>
      <c r="F867" s="15">
        <v>748</v>
      </c>
      <c r="G867" s="66">
        <v>1328</v>
      </c>
      <c r="H867" s="17">
        <v>0</v>
      </c>
      <c r="I867" s="13">
        <v>0</v>
      </c>
      <c r="J867" s="13">
        <v>4</v>
      </c>
      <c r="K867" s="49">
        <v>26</v>
      </c>
    </row>
    <row r="868" spans="1:11" ht="12.75">
      <c r="A868" s="13">
        <v>16</v>
      </c>
      <c r="B868" s="13">
        <v>20</v>
      </c>
      <c r="C868" s="14" t="s">
        <v>50</v>
      </c>
      <c r="D868" s="14" t="s">
        <v>42</v>
      </c>
      <c r="E868" s="15">
        <v>256</v>
      </c>
      <c r="F868" s="15">
        <v>1049</v>
      </c>
      <c r="G868" s="66">
        <v>1305</v>
      </c>
      <c r="H868" s="15">
        <v>0</v>
      </c>
      <c r="I868" s="18">
        <v>0</v>
      </c>
      <c r="J868" s="18">
        <v>8</v>
      </c>
      <c r="K868" s="49">
        <v>26</v>
      </c>
    </row>
    <row r="869" spans="1:11" ht="12.75">
      <c r="A869" s="13">
        <v>17</v>
      </c>
      <c r="B869" s="13">
        <v>20</v>
      </c>
      <c r="C869" s="14" t="s">
        <v>53</v>
      </c>
      <c r="D869" s="14" t="s">
        <v>1</v>
      </c>
      <c r="E869" s="15">
        <v>750</v>
      </c>
      <c r="F869" s="15">
        <v>475</v>
      </c>
      <c r="G869" s="66">
        <v>1225</v>
      </c>
      <c r="H869" s="17">
        <v>0</v>
      </c>
      <c r="I869" s="13">
        <v>0</v>
      </c>
      <c r="J869" s="13">
        <v>8</v>
      </c>
      <c r="K869" s="49">
        <v>26</v>
      </c>
    </row>
    <row r="870" spans="1:11" ht="12.75">
      <c r="A870" s="13">
        <v>18</v>
      </c>
      <c r="B870" s="13">
        <v>20</v>
      </c>
      <c r="C870" s="14" t="s">
        <v>52</v>
      </c>
      <c r="D870" s="14" t="s">
        <v>35</v>
      </c>
      <c r="E870" s="15">
        <v>730</v>
      </c>
      <c r="F870" s="15">
        <v>412</v>
      </c>
      <c r="G870" s="66">
        <v>1142</v>
      </c>
      <c r="H870" s="17">
        <v>0</v>
      </c>
      <c r="I870" s="13">
        <v>0</v>
      </c>
      <c r="J870" s="13">
        <v>10</v>
      </c>
      <c r="K870" s="49">
        <v>26</v>
      </c>
    </row>
    <row r="871" spans="1:11" ht="12.75">
      <c r="A871" s="13">
        <v>19</v>
      </c>
      <c r="B871" s="13">
        <v>20</v>
      </c>
      <c r="C871" s="14" t="s">
        <v>39</v>
      </c>
      <c r="D871" s="14" t="s">
        <v>1</v>
      </c>
      <c r="E871" s="15">
        <v>829</v>
      </c>
      <c r="F871" s="15">
        <v>285</v>
      </c>
      <c r="G871" s="66">
        <v>1114</v>
      </c>
      <c r="H871" s="17">
        <v>0</v>
      </c>
      <c r="I871" s="13">
        <v>0</v>
      </c>
      <c r="J871" s="13">
        <v>12</v>
      </c>
      <c r="K871" s="49">
        <v>26</v>
      </c>
    </row>
    <row r="872" spans="1:11" ht="12.75">
      <c r="A872" s="13">
        <v>20</v>
      </c>
      <c r="B872" s="13">
        <v>20</v>
      </c>
      <c r="C872" s="14" t="s">
        <v>43</v>
      </c>
      <c r="D872" s="14" t="s">
        <v>1</v>
      </c>
      <c r="E872" s="15">
        <v>527</v>
      </c>
      <c r="F872" s="15">
        <v>572</v>
      </c>
      <c r="G872" s="66">
        <v>1099</v>
      </c>
      <c r="H872" s="17">
        <v>0</v>
      </c>
      <c r="I872" s="13">
        <v>0</v>
      </c>
      <c r="J872" s="13">
        <v>6</v>
      </c>
      <c r="K872" s="49">
        <v>26</v>
      </c>
    </row>
    <row r="873" spans="1:11" ht="12.75">
      <c r="A873" s="13">
        <v>21</v>
      </c>
      <c r="B873" s="13">
        <v>20</v>
      </c>
      <c r="C873" s="14" t="s">
        <v>48</v>
      </c>
      <c r="D873" s="14" t="s">
        <v>42</v>
      </c>
      <c r="E873" s="15">
        <v>420</v>
      </c>
      <c r="F873" s="15">
        <v>678</v>
      </c>
      <c r="G873" s="66">
        <v>1098</v>
      </c>
      <c r="H873" s="17">
        <v>0</v>
      </c>
      <c r="I873" s="13">
        <v>0</v>
      </c>
      <c r="J873" s="13">
        <v>4</v>
      </c>
      <c r="K873" s="49">
        <v>26</v>
      </c>
    </row>
    <row r="874" spans="1:11" ht="12.75">
      <c r="A874" s="13">
        <v>22</v>
      </c>
      <c r="B874" s="13">
        <v>20</v>
      </c>
      <c r="C874" s="14" t="s">
        <v>44</v>
      </c>
      <c r="D874" s="14" t="s">
        <v>1</v>
      </c>
      <c r="E874" s="15">
        <v>670</v>
      </c>
      <c r="F874" s="15">
        <v>372</v>
      </c>
      <c r="G874" s="66">
        <v>1042</v>
      </c>
      <c r="H874" s="17">
        <v>0</v>
      </c>
      <c r="I874" s="13">
        <v>0</v>
      </c>
      <c r="J874" s="13">
        <v>8</v>
      </c>
      <c r="K874" s="49">
        <v>26</v>
      </c>
    </row>
    <row r="875" spans="1:11" ht="12.75">
      <c r="A875" s="13">
        <v>23</v>
      </c>
      <c r="B875" s="13">
        <v>20</v>
      </c>
      <c r="C875" s="14" t="s">
        <v>76</v>
      </c>
      <c r="D875" s="14" t="s">
        <v>71</v>
      </c>
      <c r="E875" s="15">
        <v>130</v>
      </c>
      <c r="F875" s="15">
        <v>764</v>
      </c>
      <c r="G875" s="66">
        <v>894</v>
      </c>
      <c r="H875" s="17">
        <v>0</v>
      </c>
      <c r="I875" s="13">
        <v>0</v>
      </c>
      <c r="J875" s="13">
        <v>16</v>
      </c>
      <c r="K875" s="49">
        <v>26</v>
      </c>
    </row>
    <row r="876" spans="1:11" ht="12.75">
      <c r="A876" s="13">
        <v>24</v>
      </c>
      <c r="B876" s="13">
        <v>20</v>
      </c>
      <c r="C876" s="14" t="s">
        <v>47</v>
      </c>
      <c r="D876" s="14" t="s">
        <v>1</v>
      </c>
      <c r="E876" s="15">
        <v>329</v>
      </c>
      <c r="F876" s="15">
        <v>496</v>
      </c>
      <c r="G876" s="66">
        <v>825</v>
      </c>
      <c r="H876" s="17">
        <v>0</v>
      </c>
      <c r="I876" s="13">
        <v>0</v>
      </c>
      <c r="J876" s="13">
        <v>6</v>
      </c>
      <c r="K876" s="49">
        <v>26</v>
      </c>
    </row>
    <row r="877" spans="1:11" ht="12.75">
      <c r="A877" s="13">
        <v>25</v>
      </c>
      <c r="B877" s="13">
        <v>20</v>
      </c>
      <c r="C877" s="14" t="s">
        <v>51</v>
      </c>
      <c r="D877" s="14" t="s">
        <v>1</v>
      </c>
      <c r="E877" s="15">
        <v>368</v>
      </c>
      <c r="F877" s="15">
        <v>314</v>
      </c>
      <c r="G877" s="66">
        <v>682</v>
      </c>
      <c r="H877" s="17">
        <v>0</v>
      </c>
      <c r="I877" s="13">
        <v>0</v>
      </c>
      <c r="J877" s="13">
        <v>8</v>
      </c>
      <c r="K877" s="49">
        <v>26</v>
      </c>
    </row>
    <row r="878" spans="1:11" ht="12.75">
      <c r="A878" s="13">
        <v>26</v>
      </c>
      <c r="B878" s="13">
        <v>20</v>
      </c>
      <c r="C878" s="14" t="s">
        <v>57</v>
      </c>
      <c r="D878" s="14" t="s">
        <v>1</v>
      </c>
      <c r="E878" s="15">
        <v>278</v>
      </c>
      <c r="F878" s="15">
        <v>404</v>
      </c>
      <c r="G878" s="66">
        <v>682</v>
      </c>
      <c r="H878" s="17">
        <v>0</v>
      </c>
      <c r="I878" s="13">
        <v>0</v>
      </c>
      <c r="J878" s="13">
        <v>10</v>
      </c>
      <c r="K878" s="49">
        <v>26</v>
      </c>
    </row>
    <row r="879" spans="1:11" ht="12.75">
      <c r="A879" s="13">
        <v>27</v>
      </c>
      <c r="B879" s="13">
        <v>20</v>
      </c>
      <c r="C879" s="14" t="s">
        <v>49</v>
      </c>
      <c r="D879" s="14" t="s">
        <v>35</v>
      </c>
      <c r="E879" s="15">
        <v>354</v>
      </c>
      <c r="F879" s="15">
        <v>181</v>
      </c>
      <c r="G879" s="66">
        <v>535</v>
      </c>
      <c r="H879" s="17">
        <v>0</v>
      </c>
      <c r="I879" s="13">
        <v>0</v>
      </c>
      <c r="J879" s="13">
        <v>20</v>
      </c>
      <c r="K879" s="49">
        <v>26</v>
      </c>
    </row>
    <row r="880" spans="2:10" ht="16.5">
      <c r="B880" s="75">
        <f>SUM(B853:B879)</f>
        <v>540</v>
      </c>
      <c r="C880" s="74"/>
      <c r="D880" s="77">
        <v>27</v>
      </c>
      <c r="E880" s="86">
        <v>622</v>
      </c>
      <c r="F880" s="86">
        <f>D880+E880</f>
        <v>649</v>
      </c>
      <c r="G880" s="79"/>
      <c r="H880" s="75">
        <f>SUM(H853:H879)</f>
        <v>459</v>
      </c>
      <c r="I880" s="75">
        <f>SUM(I853:I879)</f>
        <v>54</v>
      </c>
      <c r="J880" s="75">
        <f>SUM(J853:J879)</f>
        <v>144</v>
      </c>
    </row>
    <row r="881" spans="5:10" ht="15.75">
      <c r="E881" s="317" t="s">
        <v>105</v>
      </c>
      <c r="F881" s="317"/>
      <c r="G881" s="317"/>
      <c r="H881" s="317"/>
      <c r="I881" s="318">
        <v>3886</v>
      </c>
      <c r="J881" s="318"/>
    </row>
    <row r="882" spans="5:10" ht="15.75">
      <c r="E882" s="319" t="s">
        <v>106</v>
      </c>
      <c r="F882" s="319"/>
      <c r="G882" s="319"/>
      <c r="H882" s="319"/>
      <c r="I882" s="320">
        <v>100</v>
      </c>
      <c r="J882" s="320"/>
    </row>
    <row r="883" spans="5:10" ht="15.75">
      <c r="E883" s="319" t="s">
        <v>107</v>
      </c>
      <c r="F883" s="319"/>
      <c r="G883" s="319"/>
      <c r="H883" s="319"/>
      <c r="I883" s="320">
        <v>0</v>
      </c>
      <c r="J883" s="320"/>
    </row>
    <row r="884" spans="5:10" ht="15.75">
      <c r="E884" s="317" t="s">
        <v>108</v>
      </c>
      <c r="F884" s="317"/>
      <c r="G884" s="317"/>
      <c r="H884" s="317"/>
      <c r="I884" s="317">
        <f>SUM(J880+I881+I882)-I883</f>
        <v>4130</v>
      </c>
      <c r="J884" s="317"/>
    </row>
    <row r="886" spans="1:10" ht="18">
      <c r="A886" s="316" t="s">
        <v>102</v>
      </c>
      <c r="B886" s="316"/>
      <c r="C886" s="316"/>
      <c r="D886" s="316"/>
      <c r="E886" s="316"/>
      <c r="F886" s="316"/>
      <c r="G886" s="316"/>
      <c r="H886" s="316"/>
      <c r="I886" s="316"/>
      <c r="J886" s="316"/>
    </row>
    <row r="887" spans="1:10" ht="18">
      <c r="A887" s="316" t="s">
        <v>137</v>
      </c>
      <c r="B887" s="316"/>
      <c r="C887" s="316"/>
      <c r="D887" s="316"/>
      <c r="E887" s="316"/>
      <c r="F887" s="316"/>
      <c r="G887" s="316"/>
      <c r="H887" s="316"/>
      <c r="I887" s="316"/>
      <c r="J887" s="316"/>
    </row>
    <row r="888" spans="1:10" ht="12.75">
      <c r="A888" s="72" t="s">
        <v>63</v>
      </c>
      <c r="B888" s="72" t="s">
        <v>3</v>
      </c>
      <c r="C888" s="73" t="s">
        <v>64</v>
      </c>
      <c r="D888" s="73" t="s">
        <v>65</v>
      </c>
      <c r="E888" s="72" t="s">
        <v>104</v>
      </c>
      <c r="F888" s="72" t="s">
        <v>7</v>
      </c>
      <c r="G888" s="72" t="s">
        <v>8</v>
      </c>
      <c r="H888" s="72" t="s">
        <v>9</v>
      </c>
      <c r="I888" s="72" t="s">
        <v>10</v>
      </c>
      <c r="J888" s="72" t="s">
        <v>11</v>
      </c>
    </row>
    <row r="889" spans="1:11" ht="12.75">
      <c r="A889" s="13">
        <v>1</v>
      </c>
      <c r="B889" s="13">
        <v>20</v>
      </c>
      <c r="C889" s="14" t="s">
        <v>59</v>
      </c>
      <c r="D889" s="14" t="s">
        <v>1</v>
      </c>
      <c r="E889" s="15">
        <v>844</v>
      </c>
      <c r="F889" s="15">
        <v>1326</v>
      </c>
      <c r="G889" s="66">
        <v>2170</v>
      </c>
      <c r="H889" s="17">
        <v>90</v>
      </c>
      <c r="I889" s="13">
        <v>17</v>
      </c>
      <c r="J889" s="13">
        <v>2</v>
      </c>
      <c r="K889" s="49">
        <v>27</v>
      </c>
    </row>
    <row r="890" spans="1:11" ht="12.75">
      <c r="A890" s="13">
        <v>2</v>
      </c>
      <c r="B890" s="13">
        <v>20</v>
      </c>
      <c r="C890" s="14" t="s">
        <v>0</v>
      </c>
      <c r="D890" s="14" t="s">
        <v>1</v>
      </c>
      <c r="E890" s="15">
        <v>1006</v>
      </c>
      <c r="F890" s="15">
        <v>938</v>
      </c>
      <c r="G890" s="66">
        <v>1944</v>
      </c>
      <c r="H890" s="17">
        <v>80</v>
      </c>
      <c r="I890" s="13">
        <v>0</v>
      </c>
      <c r="J890" s="13">
        <v>4</v>
      </c>
      <c r="K890" s="49">
        <v>27</v>
      </c>
    </row>
    <row r="891" spans="1:11" ht="12.75">
      <c r="A891" s="13">
        <v>3</v>
      </c>
      <c r="B891" s="13">
        <v>20</v>
      </c>
      <c r="C891" s="14" t="s">
        <v>77</v>
      </c>
      <c r="D891" s="14" t="s">
        <v>71</v>
      </c>
      <c r="E891" s="15">
        <v>860</v>
      </c>
      <c r="F891" s="15">
        <v>1038</v>
      </c>
      <c r="G891" s="66">
        <v>1898</v>
      </c>
      <c r="H891" s="17">
        <v>75</v>
      </c>
      <c r="I891" s="13">
        <v>0</v>
      </c>
      <c r="J891" s="13">
        <v>2</v>
      </c>
      <c r="K891" s="49">
        <v>27</v>
      </c>
    </row>
    <row r="892" spans="1:11" ht="12.75">
      <c r="A892" s="13">
        <v>4</v>
      </c>
      <c r="B892" s="13">
        <v>20</v>
      </c>
      <c r="C892" s="14" t="s">
        <v>37</v>
      </c>
      <c r="D892" s="14" t="s">
        <v>1</v>
      </c>
      <c r="E892" s="15">
        <v>1084</v>
      </c>
      <c r="F892" s="15">
        <v>736</v>
      </c>
      <c r="G892" s="66">
        <v>1820</v>
      </c>
      <c r="H892" s="17">
        <v>65</v>
      </c>
      <c r="I892" s="13">
        <v>11</v>
      </c>
      <c r="J892" s="13">
        <v>4</v>
      </c>
      <c r="K892" s="49">
        <v>27</v>
      </c>
    </row>
    <row r="893" spans="1:11" ht="12.75">
      <c r="A893" s="13">
        <v>5</v>
      </c>
      <c r="B893" s="13">
        <v>20</v>
      </c>
      <c r="C893" s="14" t="s">
        <v>55</v>
      </c>
      <c r="D893" s="14" t="s">
        <v>1</v>
      </c>
      <c r="E893" s="15">
        <v>1292</v>
      </c>
      <c r="F893" s="15">
        <v>480</v>
      </c>
      <c r="G893" s="66">
        <v>1772</v>
      </c>
      <c r="H893" s="17">
        <v>60</v>
      </c>
      <c r="I893" s="13">
        <v>17</v>
      </c>
      <c r="J893" s="13">
        <v>4</v>
      </c>
      <c r="K893" s="49">
        <v>27</v>
      </c>
    </row>
    <row r="894" spans="1:11" ht="12.75">
      <c r="A894" s="13">
        <v>6</v>
      </c>
      <c r="B894" s="13">
        <v>20</v>
      </c>
      <c r="C894" s="14" t="s">
        <v>34</v>
      </c>
      <c r="D894" s="14" t="s">
        <v>35</v>
      </c>
      <c r="E894" s="15">
        <v>938</v>
      </c>
      <c r="F894" s="15">
        <v>830</v>
      </c>
      <c r="G894" s="66">
        <v>1768</v>
      </c>
      <c r="H894" s="17">
        <v>55</v>
      </c>
      <c r="I894" s="13">
        <v>0</v>
      </c>
      <c r="J894" s="13">
        <v>6</v>
      </c>
      <c r="K894" s="49">
        <v>27</v>
      </c>
    </row>
    <row r="895" spans="1:11" ht="12.75">
      <c r="A895" s="13">
        <v>7</v>
      </c>
      <c r="B895" s="13">
        <v>20</v>
      </c>
      <c r="C895" s="14" t="s">
        <v>84</v>
      </c>
      <c r="D895" s="14" t="s">
        <v>71</v>
      </c>
      <c r="E895" s="15">
        <v>773</v>
      </c>
      <c r="F895" s="15">
        <v>991</v>
      </c>
      <c r="G895" s="66">
        <v>1764</v>
      </c>
      <c r="H895" s="17">
        <v>51</v>
      </c>
      <c r="I895" s="13">
        <v>0</v>
      </c>
      <c r="J895" s="13">
        <v>2</v>
      </c>
      <c r="K895" s="49">
        <v>27</v>
      </c>
    </row>
    <row r="896" spans="1:11" ht="12.75">
      <c r="A896" s="13">
        <v>8</v>
      </c>
      <c r="B896" s="13">
        <v>20</v>
      </c>
      <c r="C896" s="14" t="s">
        <v>73</v>
      </c>
      <c r="D896" s="14" t="s">
        <v>71</v>
      </c>
      <c r="E896" s="15">
        <v>593</v>
      </c>
      <c r="F896" s="15">
        <v>1170</v>
      </c>
      <c r="G896" s="66">
        <v>1763</v>
      </c>
      <c r="H896" s="17">
        <v>0</v>
      </c>
      <c r="I896" s="13">
        <v>0</v>
      </c>
      <c r="J896" s="13">
        <v>2</v>
      </c>
      <c r="K896" s="49">
        <v>27</v>
      </c>
    </row>
    <row r="897" spans="1:11" ht="12.75">
      <c r="A897" s="13">
        <v>9</v>
      </c>
      <c r="B897" s="13">
        <v>20</v>
      </c>
      <c r="C897" s="14" t="s">
        <v>57</v>
      </c>
      <c r="D897" s="14" t="s">
        <v>1</v>
      </c>
      <c r="E897" s="15">
        <v>716</v>
      </c>
      <c r="F897" s="15">
        <v>1026</v>
      </c>
      <c r="G897" s="66">
        <v>1742</v>
      </c>
      <c r="H897" s="17">
        <v>0</v>
      </c>
      <c r="I897" s="13">
        <v>0</v>
      </c>
      <c r="J897" s="13">
        <v>0</v>
      </c>
      <c r="K897" s="49">
        <v>27</v>
      </c>
    </row>
    <row r="898" spans="1:11" ht="12.75">
      <c r="A898" s="13">
        <v>10</v>
      </c>
      <c r="B898" s="13">
        <v>20</v>
      </c>
      <c r="C898" s="14" t="s">
        <v>41</v>
      </c>
      <c r="D898" s="14" t="s">
        <v>42</v>
      </c>
      <c r="E898" s="15">
        <v>574</v>
      </c>
      <c r="F898" s="15">
        <v>1072</v>
      </c>
      <c r="G898" s="66">
        <v>1646</v>
      </c>
      <c r="H898" s="17">
        <v>0</v>
      </c>
      <c r="I898" s="18">
        <v>0</v>
      </c>
      <c r="J898" s="18">
        <v>0</v>
      </c>
      <c r="K898" s="49">
        <v>27</v>
      </c>
    </row>
    <row r="899" spans="1:11" ht="12.75">
      <c r="A899" s="13">
        <v>11</v>
      </c>
      <c r="B899" s="13">
        <v>20</v>
      </c>
      <c r="C899" s="14" t="s">
        <v>30</v>
      </c>
      <c r="D899" s="14" t="s">
        <v>31</v>
      </c>
      <c r="E899" s="15">
        <v>1025</v>
      </c>
      <c r="F899" s="15">
        <v>614</v>
      </c>
      <c r="G899" s="66">
        <v>1639</v>
      </c>
      <c r="H899" s="17">
        <v>0</v>
      </c>
      <c r="I899" s="13">
        <v>0</v>
      </c>
      <c r="J899" s="13">
        <v>2</v>
      </c>
      <c r="K899" s="49">
        <v>27</v>
      </c>
    </row>
    <row r="900" spans="1:11" ht="12.75">
      <c r="A900" s="13">
        <v>12</v>
      </c>
      <c r="B900" s="13">
        <v>20</v>
      </c>
      <c r="C900" s="14" t="s">
        <v>47</v>
      </c>
      <c r="D900" s="14" t="s">
        <v>1</v>
      </c>
      <c r="E900" s="15">
        <v>294</v>
      </c>
      <c r="F900" s="15">
        <v>1266</v>
      </c>
      <c r="G900" s="66">
        <v>1560</v>
      </c>
      <c r="H900" s="17">
        <v>0</v>
      </c>
      <c r="I900" s="13">
        <v>11</v>
      </c>
      <c r="J900" s="13">
        <v>2</v>
      </c>
      <c r="K900" s="49">
        <v>27</v>
      </c>
    </row>
    <row r="901" spans="1:11" ht="12.75">
      <c r="A901" s="13">
        <v>13</v>
      </c>
      <c r="B901" s="13">
        <v>20</v>
      </c>
      <c r="C901" s="14" t="s">
        <v>70</v>
      </c>
      <c r="D901" s="14" t="s">
        <v>71</v>
      </c>
      <c r="E901" s="15">
        <v>729</v>
      </c>
      <c r="F901" s="15">
        <v>830</v>
      </c>
      <c r="G901" s="66">
        <v>1559</v>
      </c>
      <c r="H901" s="17">
        <v>0</v>
      </c>
      <c r="I901" s="13">
        <v>0</v>
      </c>
      <c r="J901" s="13">
        <v>2</v>
      </c>
      <c r="K901" s="49">
        <v>27</v>
      </c>
    </row>
    <row r="902" spans="1:11" ht="12.75">
      <c r="A902" s="13">
        <v>14</v>
      </c>
      <c r="B902" s="13">
        <v>20</v>
      </c>
      <c r="C902" s="14" t="s">
        <v>53</v>
      </c>
      <c r="D902" s="14" t="s">
        <v>1</v>
      </c>
      <c r="E902" s="15">
        <v>912</v>
      </c>
      <c r="F902" s="15">
        <v>558</v>
      </c>
      <c r="G902" s="66">
        <v>1470</v>
      </c>
      <c r="H902" s="17">
        <v>0</v>
      </c>
      <c r="I902" s="13">
        <v>0</v>
      </c>
      <c r="J902" s="13">
        <v>12</v>
      </c>
      <c r="K902" s="49">
        <v>27</v>
      </c>
    </row>
    <row r="903" spans="1:11" ht="12.75">
      <c r="A903" s="13">
        <v>15</v>
      </c>
      <c r="B903" s="13">
        <v>20</v>
      </c>
      <c r="C903" s="14" t="s">
        <v>36</v>
      </c>
      <c r="D903" s="14" t="s">
        <v>1</v>
      </c>
      <c r="E903" s="15">
        <v>738</v>
      </c>
      <c r="F903" s="15">
        <v>697</v>
      </c>
      <c r="G903" s="66">
        <v>1435</v>
      </c>
      <c r="H903" s="17">
        <v>0</v>
      </c>
      <c r="I903" s="13">
        <v>0</v>
      </c>
      <c r="J903" s="13">
        <v>2</v>
      </c>
      <c r="K903" s="49">
        <v>27</v>
      </c>
    </row>
    <row r="904" spans="1:11" ht="12.75">
      <c r="A904" s="13">
        <v>16</v>
      </c>
      <c r="B904" s="13">
        <v>20</v>
      </c>
      <c r="C904" s="14" t="s">
        <v>39</v>
      </c>
      <c r="D904" s="14" t="s">
        <v>1</v>
      </c>
      <c r="E904" s="15">
        <v>888</v>
      </c>
      <c r="F904" s="15">
        <v>361</v>
      </c>
      <c r="G904" s="66">
        <v>1249</v>
      </c>
      <c r="H904" s="15">
        <v>0</v>
      </c>
      <c r="I904" s="18">
        <v>0</v>
      </c>
      <c r="J904" s="18">
        <v>6</v>
      </c>
      <c r="K904" s="49">
        <v>27</v>
      </c>
    </row>
    <row r="905" spans="1:11" ht="12.75">
      <c r="A905" s="13">
        <v>17</v>
      </c>
      <c r="B905" s="13">
        <v>20</v>
      </c>
      <c r="C905" s="14" t="s">
        <v>40</v>
      </c>
      <c r="D905" s="14" t="s">
        <v>1</v>
      </c>
      <c r="E905" s="15">
        <v>720</v>
      </c>
      <c r="F905" s="15">
        <v>438</v>
      </c>
      <c r="G905" s="66">
        <v>1158</v>
      </c>
      <c r="H905" s="17">
        <v>0</v>
      </c>
      <c r="I905" s="13">
        <v>0</v>
      </c>
      <c r="J905" s="13">
        <v>4</v>
      </c>
      <c r="K905" s="49">
        <v>27</v>
      </c>
    </row>
    <row r="906" spans="1:11" ht="12.75">
      <c r="A906" s="13">
        <v>18</v>
      </c>
      <c r="B906" s="13">
        <v>20</v>
      </c>
      <c r="C906" s="14" t="s">
        <v>49</v>
      </c>
      <c r="D906" s="14" t="s">
        <v>35</v>
      </c>
      <c r="E906" s="15">
        <v>697</v>
      </c>
      <c r="F906" s="15">
        <v>438</v>
      </c>
      <c r="G906" s="66">
        <v>1135</v>
      </c>
      <c r="H906" s="17">
        <v>0</v>
      </c>
      <c r="I906" s="13">
        <v>0</v>
      </c>
      <c r="J906" s="13">
        <v>2</v>
      </c>
      <c r="K906" s="49">
        <v>27</v>
      </c>
    </row>
    <row r="907" spans="1:11" ht="12.75">
      <c r="A907" s="13">
        <v>19</v>
      </c>
      <c r="B907" s="13">
        <v>20</v>
      </c>
      <c r="C907" s="14" t="s">
        <v>50</v>
      </c>
      <c r="D907" s="14" t="s">
        <v>42</v>
      </c>
      <c r="E907" s="15">
        <v>591</v>
      </c>
      <c r="F907" s="15">
        <v>528</v>
      </c>
      <c r="G907" s="66">
        <v>1119</v>
      </c>
      <c r="H907" s="17">
        <v>0</v>
      </c>
      <c r="I907" s="13">
        <v>0</v>
      </c>
      <c r="J907" s="13">
        <v>6</v>
      </c>
      <c r="K907" s="49">
        <v>27</v>
      </c>
    </row>
    <row r="908" spans="1:11" ht="12.75">
      <c r="A908" s="13">
        <v>20</v>
      </c>
      <c r="B908" s="13">
        <v>20</v>
      </c>
      <c r="C908" s="14" t="s">
        <v>38</v>
      </c>
      <c r="D908" s="14" t="s">
        <v>1</v>
      </c>
      <c r="E908" s="15">
        <v>533</v>
      </c>
      <c r="F908" s="15">
        <v>584</v>
      </c>
      <c r="G908" s="66">
        <v>1117</v>
      </c>
      <c r="H908" s="17">
        <v>0</v>
      </c>
      <c r="I908" s="13">
        <v>0</v>
      </c>
      <c r="J908" s="13">
        <v>6</v>
      </c>
      <c r="K908" s="49">
        <v>27</v>
      </c>
    </row>
    <row r="909" spans="1:11" ht="12.75">
      <c r="A909" s="13">
        <v>21</v>
      </c>
      <c r="B909" s="13">
        <v>20</v>
      </c>
      <c r="C909" s="14" t="s">
        <v>56</v>
      </c>
      <c r="D909" s="14" t="s">
        <v>42</v>
      </c>
      <c r="E909" s="15">
        <v>596</v>
      </c>
      <c r="F909" s="15">
        <v>501</v>
      </c>
      <c r="G909" s="66">
        <v>1097</v>
      </c>
      <c r="H909" s="17">
        <v>0</v>
      </c>
      <c r="I909" s="13">
        <v>0</v>
      </c>
      <c r="J909" s="13">
        <v>0</v>
      </c>
      <c r="K909" s="49">
        <v>27</v>
      </c>
    </row>
    <row r="910" spans="1:11" ht="12.75">
      <c r="A910" s="13">
        <v>22</v>
      </c>
      <c r="B910" s="13">
        <v>20</v>
      </c>
      <c r="C910" s="14" t="s">
        <v>85</v>
      </c>
      <c r="D910" s="14" t="s">
        <v>86</v>
      </c>
      <c r="E910" s="15">
        <v>841</v>
      </c>
      <c r="F910" s="15">
        <v>228</v>
      </c>
      <c r="G910" s="66">
        <v>1069</v>
      </c>
      <c r="H910" s="17">
        <v>0</v>
      </c>
      <c r="I910" s="13">
        <v>0</v>
      </c>
      <c r="J910" s="13">
        <v>12</v>
      </c>
      <c r="K910" s="49">
        <v>27</v>
      </c>
    </row>
    <row r="911" spans="1:11" ht="12.75">
      <c r="A911" s="13">
        <v>23</v>
      </c>
      <c r="B911" s="13">
        <v>20</v>
      </c>
      <c r="C911" s="14" t="s">
        <v>43</v>
      </c>
      <c r="D911" s="14" t="s">
        <v>1</v>
      </c>
      <c r="E911" s="15">
        <v>828</v>
      </c>
      <c r="F911" s="15">
        <v>188</v>
      </c>
      <c r="G911" s="66">
        <v>1016</v>
      </c>
      <c r="H911" s="17">
        <v>0</v>
      </c>
      <c r="I911" s="13">
        <v>0</v>
      </c>
      <c r="J911" s="13">
        <v>10</v>
      </c>
      <c r="K911" s="49">
        <v>27</v>
      </c>
    </row>
    <row r="912" spans="1:11" ht="12.75">
      <c r="A912" s="13">
        <v>24</v>
      </c>
      <c r="B912" s="13">
        <v>20</v>
      </c>
      <c r="C912" s="14" t="s">
        <v>58</v>
      </c>
      <c r="D912" s="14" t="s">
        <v>35</v>
      </c>
      <c r="E912" s="15">
        <v>688</v>
      </c>
      <c r="F912" s="15">
        <v>306</v>
      </c>
      <c r="G912" s="66">
        <v>994</v>
      </c>
      <c r="H912" s="17">
        <v>0</v>
      </c>
      <c r="I912" s="13">
        <v>0</v>
      </c>
      <c r="J912" s="13">
        <v>6</v>
      </c>
      <c r="K912" s="49">
        <v>27</v>
      </c>
    </row>
    <row r="913" spans="1:11" ht="12.75">
      <c r="A913" s="13">
        <v>25</v>
      </c>
      <c r="B913" s="13">
        <v>20</v>
      </c>
      <c r="C913" s="14" t="s">
        <v>44</v>
      </c>
      <c r="D913" s="14" t="s">
        <v>1</v>
      </c>
      <c r="E913" s="15">
        <v>359</v>
      </c>
      <c r="F913" s="15">
        <v>462</v>
      </c>
      <c r="G913" s="66">
        <v>821</v>
      </c>
      <c r="H913" s="17">
        <v>0</v>
      </c>
      <c r="I913" s="13">
        <v>0</v>
      </c>
      <c r="J913" s="13">
        <v>12</v>
      </c>
      <c r="K913" s="49">
        <v>27</v>
      </c>
    </row>
    <row r="914" spans="1:11" ht="12.75">
      <c r="A914" s="13">
        <v>26</v>
      </c>
      <c r="B914" s="13">
        <v>20</v>
      </c>
      <c r="C914" s="14" t="s">
        <v>76</v>
      </c>
      <c r="D914" s="14" t="s">
        <v>71</v>
      </c>
      <c r="E914" s="15">
        <v>323</v>
      </c>
      <c r="F914" s="15">
        <v>400</v>
      </c>
      <c r="G914" s="66">
        <v>723</v>
      </c>
      <c r="H914" s="17">
        <v>0</v>
      </c>
      <c r="I914" s="13">
        <v>0</v>
      </c>
      <c r="J914" s="13">
        <v>16</v>
      </c>
      <c r="K914" s="49">
        <v>27</v>
      </c>
    </row>
    <row r="915" spans="1:11" ht="12.75">
      <c r="A915" s="13">
        <v>27</v>
      </c>
      <c r="B915" s="13">
        <v>20</v>
      </c>
      <c r="C915" s="14" t="s">
        <v>51</v>
      </c>
      <c r="D915" s="14" t="s">
        <v>1</v>
      </c>
      <c r="E915" s="15">
        <v>222</v>
      </c>
      <c r="F915" s="15">
        <v>491</v>
      </c>
      <c r="G915" s="66">
        <v>713</v>
      </c>
      <c r="H915" s="17">
        <v>0</v>
      </c>
      <c r="I915" s="13">
        <v>0</v>
      </c>
      <c r="J915" s="13">
        <v>12</v>
      </c>
      <c r="K915" s="49">
        <v>27</v>
      </c>
    </row>
    <row r="916" spans="1:11" ht="12.75">
      <c r="A916" s="13">
        <v>28</v>
      </c>
      <c r="B916" s="13">
        <v>20</v>
      </c>
      <c r="C916" s="14" t="s">
        <v>52</v>
      </c>
      <c r="D916" s="14" t="s">
        <v>35</v>
      </c>
      <c r="E916" s="15">
        <v>208</v>
      </c>
      <c r="F916" s="15">
        <v>-397</v>
      </c>
      <c r="G916" s="66">
        <v>-189</v>
      </c>
      <c r="H916" s="17">
        <v>0</v>
      </c>
      <c r="I916" s="13">
        <v>0</v>
      </c>
      <c r="J916" s="13">
        <v>28</v>
      </c>
      <c r="K916" s="49">
        <v>27</v>
      </c>
    </row>
    <row r="917" spans="2:10" ht="16.5">
      <c r="B917" s="75">
        <f>SUM(B889:B916)</f>
        <v>560</v>
      </c>
      <c r="C917" s="74"/>
      <c r="D917" s="77">
        <v>28</v>
      </c>
      <c r="E917" s="86">
        <v>649</v>
      </c>
      <c r="F917" s="86">
        <f>D917+E917</f>
        <v>677</v>
      </c>
      <c r="G917" s="79"/>
      <c r="H917" s="75">
        <f>SUM(H889:H916)</f>
        <v>476</v>
      </c>
      <c r="I917" s="75">
        <f>SUM(I889:I916)</f>
        <v>56</v>
      </c>
      <c r="J917" s="75">
        <f>SUM(J889:J916)</f>
        <v>166</v>
      </c>
    </row>
    <row r="918" spans="5:10" ht="15.75">
      <c r="E918" s="317" t="s">
        <v>105</v>
      </c>
      <c r="F918" s="317"/>
      <c r="G918" s="317"/>
      <c r="H918" s="317"/>
      <c r="I918" s="318">
        <v>4030</v>
      </c>
      <c r="J918" s="318"/>
    </row>
    <row r="919" spans="5:10" ht="15.75">
      <c r="E919" s="319" t="s">
        <v>106</v>
      </c>
      <c r="F919" s="319"/>
      <c r="G919" s="319"/>
      <c r="H919" s="319"/>
      <c r="I919" s="320">
        <v>100</v>
      </c>
      <c r="J919" s="320"/>
    </row>
    <row r="920" spans="5:10" ht="15.75">
      <c r="E920" s="319" t="s">
        <v>107</v>
      </c>
      <c r="F920" s="319"/>
      <c r="G920" s="319"/>
      <c r="H920" s="319"/>
      <c r="I920" s="320">
        <v>0</v>
      </c>
      <c r="J920" s="320"/>
    </row>
    <row r="921" spans="5:10" ht="15.75">
      <c r="E921" s="317" t="s">
        <v>108</v>
      </c>
      <c r="F921" s="317"/>
      <c r="G921" s="317"/>
      <c r="H921" s="317"/>
      <c r="I921" s="317">
        <f>SUM(J917+I918+I919)-I920</f>
        <v>4296</v>
      </c>
      <c r="J921" s="317"/>
    </row>
    <row r="923" spans="1:10" ht="18">
      <c r="A923" s="316" t="s">
        <v>102</v>
      </c>
      <c r="B923" s="316"/>
      <c r="C923" s="316"/>
      <c r="D923" s="316"/>
      <c r="E923" s="316"/>
      <c r="F923" s="316"/>
      <c r="G923" s="316"/>
      <c r="H923" s="316"/>
      <c r="I923" s="316"/>
      <c r="J923" s="316"/>
    </row>
    <row r="924" spans="1:10" ht="18">
      <c r="A924" s="316" t="s">
        <v>138</v>
      </c>
      <c r="B924" s="316"/>
      <c r="C924" s="316"/>
      <c r="D924" s="316"/>
      <c r="E924" s="316"/>
      <c r="F924" s="316"/>
      <c r="G924" s="316"/>
      <c r="H924" s="316"/>
      <c r="I924" s="316"/>
      <c r="J924" s="316"/>
    </row>
    <row r="925" spans="1:10" ht="12.75">
      <c r="A925" s="72" t="s">
        <v>63</v>
      </c>
      <c r="B925" s="72" t="s">
        <v>3</v>
      </c>
      <c r="C925" s="73" t="s">
        <v>64</v>
      </c>
      <c r="D925" s="73" t="s">
        <v>65</v>
      </c>
      <c r="E925" s="72" t="s">
        <v>104</v>
      </c>
      <c r="F925" s="72" t="s">
        <v>7</v>
      </c>
      <c r="G925" s="72" t="s">
        <v>8</v>
      </c>
      <c r="H925" s="72" t="s">
        <v>9</v>
      </c>
      <c r="I925" s="72" t="s">
        <v>10</v>
      </c>
      <c r="J925" s="72" t="s">
        <v>11</v>
      </c>
    </row>
    <row r="926" spans="1:11" ht="12.75">
      <c r="A926" s="13">
        <v>1</v>
      </c>
      <c r="B926" s="13">
        <v>20</v>
      </c>
      <c r="C926" s="14" t="s">
        <v>72</v>
      </c>
      <c r="D926" s="14" t="s">
        <v>1</v>
      </c>
      <c r="E926" s="15">
        <v>1163</v>
      </c>
      <c r="F926" s="15">
        <v>846</v>
      </c>
      <c r="G926" s="52">
        <f aca="true" t="shared" si="1" ref="G926:G952">SUM(E926:F926)</f>
        <v>2009</v>
      </c>
      <c r="H926" s="17">
        <v>85</v>
      </c>
      <c r="I926" s="13">
        <v>11</v>
      </c>
      <c r="J926" s="13">
        <v>2</v>
      </c>
      <c r="K926" s="49">
        <v>28</v>
      </c>
    </row>
    <row r="927" spans="1:11" ht="12.75">
      <c r="A927" s="13">
        <v>2</v>
      </c>
      <c r="B927" s="13">
        <v>20</v>
      </c>
      <c r="C927" s="14" t="s">
        <v>51</v>
      </c>
      <c r="D927" s="14" t="s">
        <v>1</v>
      </c>
      <c r="E927" s="15">
        <v>1096</v>
      </c>
      <c r="F927" s="15">
        <v>809</v>
      </c>
      <c r="G927" s="52">
        <f t="shared" si="1"/>
        <v>1905</v>
      </c>
      <c r="H927" s="17">
        <v>80</v>
      </c>
      <c r="I927" s="13">
        <v>0</v>
      </c>
      <c r="J927" s="13">
        <v>0</v>
      </c>
      <c r="K927" s="49">
        <v>28</v>
      </c>
    </row>
    <row r="928" spans="1:11" ht="12.75">
      <c r="A928" s="13">
        <v>3</v>
      </c>
      <c r="B928" s="13">
        <v>20</v>
      </c>
      <c r="C928" s="14" t="s">
        <v>53</v>
      </c>
      <c r="D928" s="14" t="s">
        <v>1</v>
      </c>
      <c r="E928" s="15">
        <v>1292</v>
      </c>
      <c r="F928" s="15">
        <v>580</v>
      </c>
      <c r="G928" s="52">
        <f t="shared" si="1"/>
        <v>1872</v>
      </c>
      <c r="H928" s="17">
        <v>70</v>
      </c>
      <c r="I928" s="13">
        <v>16</v>
      </c>
      <c r="J928" s="13">
        <v>8</v>
      </c>
      <c r="K928" s="49">
        <v>28</v>
      </c>
    </row>
    <row r="929" spans="1:11" ht="12.75">
      <c r="A929" s="13">
        <v>4</v>
      </c>
      <c r="B929" s="13">
        <v>20</v>
      </c>
      <c r="C929" s="14" t="s">
        <v>38</v>
      </c>
      <c r="D929" s="14" t="s">
        <v>1</v>
      </c>
      <c r="E929" s="15">
        <v>895</v>
      </c>
      <c r="F929" s="15">
        <v>910</v>
      </c>
      <c r="G929" s="52">
        <f t="shared" si="1"/>
        <v>1805</v>
      </c>
      <c r="H929" s="17">
        <v>65</v>
      </c>
      <c r="I929" s="13">
        <v>0</v>
      </c>
      <c r="J929" s="13">
        <v>4</v>
      </c>
      <c r="K929" s="49">
        <v>28</v>
      </c>
    </row>
    <row r="930" spans="1:11" ht="12.75">
      <c r="A930" s="13">
        <v>5</v>
      </c>
      <c r="B930" s="13">
        <v>20</v>
      </c>
      <c r="C930" s="14" t="s">
        <v>43</v>
      </c>
      <c r="D930" s="14" t="s">
        <v>1</v>
      </c>
      <c r="E930" s="15">
        <v>978</v>
      </c>
      <c r="F930" s="15">
        <v>799</v>
      </c>
      <c r="G930" s="52">
        <f t="shared" si="1"/>
        <v>1777</v>
      </c>
      <c r="H930" s="17">
        <v>60</v>
      </c>
      <c r="I930" s="13">
        <v>0</v>
      </c>
      <c r="J930" s="13">
        <v>2</v>
      </c>
      <c r="K930" s="49">
        <v>28</v>
      </c>
    </row>
    <row r="931" spans="1:11" ht="12.75">
      <c r="A931" s="13">
        <v>6</v>
      </c>
      <c r="B931" s="13">
        <v>20</v>
      </c>
      <c r="C931" s="50" t="s">
        <v>73</v>
      </c>
      <c r="D931" s="14" t="s">
        <v>71</v>
      </c>
      <c r="E931" s="15">
        <v>754</v>
      </c>
      <c r="F931" s="15">
        <v>928</v>
      </c>
      <c r="G931" s="52">
        <f t="shared" si="1"/>
        <v>1682</v>
      </c>
      <c r="H931" s="17">
        <v>55</v>
      </c>
      <c r="I931" s="13">
        <v>0</v>
      </c>
      <c r="J931" s="13">
        <v>10</v>
      </c>
      <c r="K931" s="49">
        <v>28</v>
      </c>
    </row>
    <row r="932" spans="1:11" ht="12.75">
      <c r="A932" s="13">
        <v>7</v>
      </c>
      <c r="B932" s="13">
        <v>20</v>
      </c>
      <c r="C932" s="50" t="s">
        <v>34</v>
      </c>
      <c r="D932" s="14" t="s">
        <v>35</v>
      </c>
      <c r="E932" s="15">
        <v>636</v>
      </c>
      <c r="F932" s="15">
        <v>1018</v>
      </c>
      <c r="G932" s="52">
        <f t="shared" si="1"/>
        <v>1654</v>
      </c>
      <c r="H932" s="17">
        <v>44</v>
      </c>
      <c r="I932" s="13">
        <v>11</v>
      </c>
      <c r="J932" s="13">
        <v>2</v>
      </c>
      <c r="K932" s="49">
        <v>28</v>
      </c>
    </row>
    <row r="933" spans="1:11" ht="12.75">
      <c r="A933" s="13">
        <v>8</v>
      </c>
      <c r="B933" s="13">
        <v>20</v>
      </c>
      <c r="C933" s="14" t="s">
        <v>37</v>
      </c>
      <c r="D933" s="14" t="s">
        <v>31</v>
      </c>
      <c r="E933" s="15">
        <v>601</v>
      </c>
      <c r="F933" s="15">
        <v>953</v>
      </c>
      <c r="G933" s="52">
        <f t="shared" si="1"/>
        <v>1554</v>
      </c>
      <c r="H933" s="17">
        <v>0</v>
      </c>
      <c r="I933" s="13">
        <v>0</v>
      </c>
      <c r="J933" s="13">
        <v>8</v>
      </c>
      <c r="K933" s="49">
        <v>28</v>
      </c>
    </row>
    <row r="934" spans="1:11" ht="12.75">
      <c r="A934" s="13">
        <v>9</v>
      </c>
      <c r="B934" s="13">
        <v>20</v>
      </c>
      <c r="C934" s="14" t="s">
        <v>44</v>
      </c>
      <c r="D934" s="14" t="s">
        <v>1</v>
      </c>
      <c r="E934" s="15">
        <v>453</v>
      </c>
      <c r="F934" s="15">
        <v>1079</v>
      </c>
      <c r="G934" s="52">
        <f t="shared" si="1"/>
        <v>1532</v>
      </c>
      <c r="H934" s="17">
        <v>0</v>
      </c>
      <c r="I934" s="13">
        <v>16</v>
      </c>
      <c r="J934" s="13">
        <v>4</v>
      </c>
      <c r="K934" s="49">
        <v>28</v>
      </c>
    </row>
    <row r="935" spans="1:11" ht="12.75">
      <c r="A935" s="13">
        <v>10</v>
      </c>
      <c r="B935" s="13">
        <v>20</v>
      </c>
      <c r="C935" s="14" t="s">
        <v>36</v>
      </c>
      <c r="D935" s="14" t="s">
        <v>1</v>
      </c>
      <c r="E935" s="15">
        <v>527</v>
      </c>
      <c r="F935" s="15">
        <v>982</v>
      </c>
      <c r="G935" s="52">
        <f t="shared" si="1"/>
        <v>1509</v>
      </c>
      <c r="H935" s="17">
        <v>0</v>
      </c>
      <c r="I935" s="18">
        <v>0</v>
      </c>
      <c r="J935" s="18">
        <v>2</v>
      </c>
      <c r="K935" s="49">
        <v>28</v>
      </c>
    </row>
    <row r="936" spans="1:11" ht="12.75">
      <c r="A936" s="13">
        <v>11</v>
      </c>
      <c r="B936" s="13">
        <v>20</v>
      </c>
      <c r="C936" s="14" t="s">
        <v>52</v>
      </c>
      <c r="D936" s="14" t="s">
        <v>35</v>
      </c>
      <c r="E936" s="15">
        <v>962</v>
      </c>
      <c r="F936" s="15">
        <v>544</v>
      </c>
      <c r="G936" s="52">
        <f t="shared" si="1"/>
        <v>1506</v>
      </c>
      <c r="H936" s="17">
        <v>0</v>
      </c>
      <c r="I936" s="13">
        <v>0</v>
      </c>
      <c r="J936" s="13">
        <v>6</v>
      </c>
      <c r="K936" s="49">
        <v>28</v>
      </c>
    </row>
    <row r="937" spans="1:11" ht="12.75">
      <c r="A937" s="13">
        <v>12</v>
      </c>
      <c r="B937" s="13">
        <v>20</v>
      </c>
      <c r="C937" s="14" t="s">
        <v>55</v>
      </c>
      <c r="D937" s="14" t="s">
        <v>1</v>
      </c>
      <c r="E937" s="15">
        <v>774</v>
      </c>
      <c r="F937" s="15">
        <v>689</v>
      </c>
      <c r="G937" s="52">
        <f t="shared" si="1"/>
        <v>1463</v>
      </c>
      <c r="H937" s="17">
        <v>0</v>
      </c>
      <c r="I937" s="13">
        <v>0</v>
      </c>
      <c r="J937" s="13">
        <v>6</v>
      </c>
      <c r="K937" s="49">
        <v>28</v>
      </c>
    </row>
    <row r="938" spans="1:11" ht="12.75">
      <c r="A938" s="13">
        <v>13</v>
      </c>
      <c r="B938" s="13">
        <v>20</v>
      </c>
      <c r="C938" s="14" t="s">
        <v>50</v>
      </c>
      <c r="D938" s="14" t="s">
        <v>42</v>
      </c>
      <c r="E938" s="15">
        <v>956</v>
      </c>
      <c r="F938" s="15">
        <v>496</v>
      </c>
      <c r="G938" s="52">
        <f t="shared" si="1"/>
        <v>1452</v>
      </c>
      <c r="H938" s="17">
        <v>0</v>
      </c>
      <c r="I938" s="13">
        <v>0</v>
      </c>
      <c r="J938" s="13">
        <v>12</v>
      </c>
      <c r="K938" s="49">
        <v>28</v>
      </c>
    </row>
    <row r="939" spans="1:11" ht="12.75">
      <c r="A939" s="13">
        <v>14</v>
      </c>
      <c r="B939" s="13">
        <v>20</v>
      </c>
      <c r="C939" s="14" t="s">
        <v>39</v>
      </c>
      <c r="D939" s="14" t="s">
        <v>1</v>
      </c>
      <c r="E939" s="15">
        <v>519</v>
      </c>
      <c r="F939" s="15">
        <v>843</v>
      </c>
      <c r="G939" s="52">
        <f t="shared" si="1"/>
        <v>1362</v>
      </c>
      <c r="H939" s="17">
        <v>0</v>
      </c>
      <c r="I939" s="13">
        <v>0</v>
      </c>
      <c r="J939" s="13">
        <v>8</v>
      </c>
      <c r="K939" s="49">
        <v>28</v>
      </c>
    </row>
    <row r="940" spans="1:11" ht="12.75">
      <c r="A940" s="13">
        <v>15</v>
      </c>
      <c r="B940" s="13">
        <v>20</v>
      </c>
      <c r="C940" s="14" t="s">
        <v>49</v>
      </c>
      <c r="D940" s="14" t="s">
        <v>35</v>
      </c>
      <c r="E940" s="15">
        <v>396</v>
      </c>
      <c r="F940" s="15">
        <v>939</v>
      </c>
      <c r="G940" s="52">
        <f t="shared" si="1"/>
        <v>1335</v>
      </c>
      <c r="H940" s="17">
        <v>0</v>
      </c>
      <c r="I940" s="13">
        <v>0</v>
      </c>
      <c r="J940" s="13">
        <v>6</v>
      </c>
      <c r="K940" s="49">
        <v>28</v>
      </c>
    </row>
    <row r="941" spans="1:11" ht="12.75">
      <c r="A941" s="13">
        <v>16</v>
      </c>
      <c r="B941" s="13">
        <v>20</v>
      </c>
      <c r="C941" s="14" t="s">
        <v>56</v>
      </c>
      <c r="D941" s="14" t="s">
        <v>42</v>
      </c>
      <c r="E941" s="15">
        <v>650</v>
      </c>
      <c r="F941" s="15">
        <v>657</v>
      </c>
      <c r="G941" s="52">
        <f t="shared" si="1"/>
        <v>1307</v>
      </c>
      <c r="H941" s="15">
        <v>0</v>
      </c>
      <c r="I941" s="18">
        <v>0</v>
      </c>
      <c r="J941" s="18">
        <v>4</v>
      </c>
      <c r="K941" s="49">
        <v>28</v>
      </c>
    </row>
    <row r="942" spans="1:11" ht="12.75">
      <c r="A942" s="13">
        <v>17</v>
      </c>
      <c r="B942" s="13">
        <v>20</v>
      </c>
      <c r="C942" s="14" t="s">
        <v>40</v>
      </c>
      <c r="D942" s="14" t="s">
        <v>1</v>
      </c>
      <c r="E942" s="15">
        <v>464</v>
      </c>
      <c r="F942" s="15">
        <v>798</v>
      </c>
      <c r="G942" s="52">
        <f t="shared" si="1"/>
        <v>1262</v>
      </c>
      <c r="H942" s="17">
        <v>0</v>
      </c>
      <c r="I942" s="13">
        <v>0</v>
      </c>
      <c r="J942" s="13">
        <v>2</v>
      </c>
      <c r="K942" s="49">
        <v>28</v>
      </c>
    </row>
    <row r="943" spans="1:11" ht="12.75">
      <c r="A943" s="13">
        <v>18</v>
      </c>
      <c r="B943" s="13">
        <v>20</v>
      </c>
      <c r="C943" s="14" t="s">
        <v>76</v>
      </c>
      <c r="D943" s="14" t="s">
        <v>71</v>
      </c>
      <c r="E943" s="15">
        <v>871</v>
      </c>
      <c r="F943" s="15">
        <v>386</v>
      </c>
      <c r="G943" s="52">
        <f t="shared" si="1"/>
        <v>1257</v>
      </c>
      <c r="H943" s="17">
        <v>0</v>
      </c>
      <c r="I943" s="13">
        <v>0</v>
      </c>
      <c r="J943" s="13">
        <v>16</v>
      </c>
      <c r="K943" s="49">
        <v>28</v>
      </c>
    </row>
    <row r="944" spans="1:11" ht="12.75">
      <c r="A944" s="13">
        <v>19</v>
      </c>
      <c r="B944" s="13">
        <v>20</v>
      </c>
      <c r="C944" s="14" t="s">
        <v>0</v>
      </c>
      <c r="D944" s="14" t="s">
        <v>1</v>
      </c>
      <c r="E944" s="15">
        <v>282</v>
      </c>
      <c r="F944" s="15">
        <v>965</v>
      </c>
      <c r="G944" s="52">
        <f t="shared" si="1"/>
        <v>1247</v>
      </c>
      <c r="H944" s="17">
        <v>0</v>
      </c>
      <c r="I944" s="13">
        <v>0</v>
      </c>
      <c r="J944" s="13">
        <v>12</v>
      </c>
      <c r="K944" s="49">
        <v>28</v>
      </c>
    </row>
    <row r="945" spans="1:11" ht="12.75">
      <c r="A945" s="13">
        <v>20</v>
      </c>
      <c r="B945" s="13">
        <v>20</v>
      </c>
      <c r="C945" s="14" t="s">
        <v>70</v>
      </c>
      <c r="D945" s="14" t="s">
        <v>71</v>
      </c>
      <c r="E945" s="15">
        <v>486</v>
      </c>
      <c r="F945" s="15">
        <v>684</v>
      </c>
      <c r="G945" s="52">
        <f t="shared" si="1"/>
        <v>1170</v>
      </c>
      <c r="H945" s="17">
        <v>0</v>
      </c>
      <c r="I945" s="13">
        <v>0</v>
      </c>
      <c r="J945" s="13">
        <v>10</v>
      </c>
      <c r="K945" s="49">
        <v>28</v>
      </c>
    </row>
    <row r="946" spans="1:11" ht="12.75">
      <c r="A946" s="13">
        <v>21</v>
      </c>
      <c r="B946" s="13">
        <v>20</v>
      </c>
      <c r="C946" s="14" t="s">
        <v>30</v>
      </c>
      <c r="D946" s="14" t="s">
        <v>31</v>
      </c>
      <c r="E946" s="15">
        <v>407</v>
      </c>
      <c r="F946" s="15">
        <v>642</v>
      </c>
      <c r="G946" s="52">
        <f t="shared" si="1"/>
        <v>1049</v>
      </c>
      <c r="H946" s="17">
        <v>0</v>
      </c>
      <c r="I946" s="13">
        <v>0</v>
      </c>
      <c r="J946" s="13">
        <v>4</v>
      </c>
      <c r="K946" s="49">
        <v>28</v>
      </c>
    </row>
    <row r="947" spans="1:11" ht="12.75">
      <c r="A947" s="13">
        <v>22</v>
      </c>
      <c r="B947" s="13">
        <v>20</v>
      </c>
      <c r="C947" s="14" t="s">
        <v>84</v>
      </c>
      <c r="D947" s="14" t="s">
        <v>71</v>
      </c>
      <c r="E947" s="15">
        <v>123</v>
      </c>
      <c r="F947" s="15">
        <v>921</v>
      </c>
      <c r="G947" s="52">
        <f t="shared" si="1"/>
        <v>1044</v>
      </c>
      <c r="H947" s="17">
        <v>0</v>
      </c>
      <c r="I947" s="13">
        <v>0</v>
      </c>
      <c r="J947" s="13">
        <v>4</v>
      </c>
      <c r="K947" s="49">
        <v>28</v>
      </c>
    </row>
    <row r="948" spans="1:11" ht="12.75">
      <c r="A948" s="13">
        <v>23</v>
      </c>
      <c r="B948" s="13">
        <v>20</v>
      </c>
      <c r="C948" s="14" t="s">
        <v>58</v>
      </c>
      <c r="D948" s="14" t="s">
        <v>35</v>
      </c>
      <c r="E948" s="15">
        <v>812</v>
      </c>
      <c r="F948" s="15">
        <v>136</v>
      </c>
      <c r="G948" s="52">
        <f t="shared" si="1"/>
        <v>948</v>
      </c>
      <c r="H948" s="17">
        <v>0</v>
      </c>
      <c r="I948" s="13">
        <v>0</v>
      </c>
      <c r="J948" s="13">
        <v>8</v>
      </c>
      <c r="K948" s="49">
        <v>28</v>
      </c>
    </row>
    <row r="949" spans="1:11" ht="12.75">
      <c r="A949" s="13">
        <v>24</v>
      </c>
      <c r="B949" s="13">
        <v>20</v>
      </c>
      <c r="C949" s="14" t="s">
        <v>77</v>
      </c>
      <c r="D949" s="14" t="s">
        <v>71</v>
      </c>
      <c r="E949" s="15">
        <v>571</v>
      </c>
      <c r="F949" s="15">
        <v>362</v>
      </c>
      <c r="G949" s="52">
        <f t="shared" si="1"/>
        <v>933</v>
      </c>
      <c r="H949" s="17">
        <v>0</v>
      </c>
      <c r="I949" s="13">
        <v>0</v>
      </c>
      <c r="J949" s="13">
        <v>4</v>
      </c>
      <c r="K949" s="49">
        <v>28</v>
      </c>
    </row>
    <row r="950" spans="1:11" ht="12.75">
      <c r="A950" s="13">
        <v>25</v>
      </c>
      <c r="B950" s="13">
        <v>20</v>
      </c>
      <c r="C950" s="14" t="s">
        <v>41</v>
      </c>
      <c r="D950" s="14" t="s">
        <v>42</v>
      </c>
      <c r="E950" s="15">
        <v>532</v>
      </c>
      <c r="F950" s="15">
        <v>389</v>
      </c>
      <c r="G950" s="52">
        <f t="shared" si="1"/>
        <v>921</v>
      </c>
      <c r="H950" s="17">
        <v>0</v>
      </c>
      <c r="I950" s="13">
        <v>0</v>
      </c>
      <c r="J950" s="13">
        <v>12</v>
      </c>
      <c r="K950" s="49">
        <v>28</v>
      </c>
    </row>
    <row r="951" spans="1:11" ht="12.75">
      <c r="A951" s="13">
        <v>26</v>
      </c>
      <c r="B951" s="13">
        <v>20</v>
      </c>
      <c r="C951" s="14" t="s">
        <v>47</v>
      </c>
      <c r="D951" s="14" t="s">
        <v>1</v>
      </c>
      <c r="E951" s="15">
        <v>438</v>
      </c>
      <c r="F951" s="15">
        <v>458</v>
      </c>
      <c r="G951" s="52">
        <f t="shared" si="1"/>
        <v>896</v>
      </c>
      <c r="H951" s="17">
        <v>0</v>
      </c>
      <c r="I951" s="13">
        <v>0</v>
      </c>
      <c r="J951" s="13">
        <v>2</v>
      </c>
      <c r="K951" s="49">
        <v>28</v>
      </c>
    </row>
    <row r="952" spans="1:11" ht="12.75">
      <c r="A952" s="13">
        <v>27</v>
      </c>
      <c r="B952" s="13">
        <v>20</v>
      </c>
      <c r="C952" s="14" t="s">
        <v>95</v>
      </c>
      <c r="D952" s="14" t="s">
        <v>81</v>
      </c>
      <c r="E952" s="15">
        <v>282</v>
      </c>
      <c r="F952" s="15">
        <v>486</v>
      </c>
      <c r="G952" s="52">
        <f t="shared" si="1"/>
        <v>768</v>
      </c>
      <c r="H952" s="17">
        <v>0</v>
      </c>
      <c r="I952" s="13">
        <v>0</v>
      </c>
      <c r="J952" s="13">
        <v>6</v>
      </c>
      <c r="K952" s="49">
        <v>28</v>
      </c>
    </row>
    <row r="953" spans="2:10" ht="16.5">
      <c r="B953" s="75">
        <f>SUM(B926:B952)</f>
        <v>540</v>
      </c>
      <c r="C953" s="74"/>
      <c r="D953" s="77">
        <v>27</v>
      </c>
      <c r="E953" s="86">
        <v>677</v>
      </c>
      <c r="F953" s="86">
        <f>D953+E953</f>
        <v>704</v>
      </c>
      <c r="G953" s="79"/>
      <c r="H953" s="75">
        <f>SUM(H926:H952)</f>
        <v>459</v>
      </c>
      <c r="I953" s="75">
        <f>SUM(I926:I952)</f>
        <v>54</v>
      </c>
      <c r="J953" s="75">
        <f>SUM(J926:J952)</f>
        <v>164</v>
      </c>
    </row>
    <row r="954" spans="5:10" ht="15.75">
      <c r="E954" s="317" t="s">
        <v>105</v>
      </c>
      <c r="F954" s="317"/>
      <c r="G954" s="317"/>
      <c r="H954" s="317"/>
      <c r="I954" s="318">
        <v>4196</v>
      </c>
      <c r="J954" s="318"/>
    </row>
    <row r="955" spans="5:10" ht="15.75">
      <c r="E955" s="319" t="s">
        <v>106</v>
      </c>
      <c r="F955" s="319"/>
      <c r="G955" s="319"/>
      <c r="H955" s="319"/>
      <c r="I955" s="320">
        <v>100</v>
      </c>
      <c r="J955" s="320"/>
    </row>
    <row r="956" spans="5:10" ht="15.75">
      <c r="E956" s="319" t="s">
        <v>107</v>
      </c>
      <c r="F956" s="319"/>
      <c r="G956" s="319"/>
      <c r="H956" s="319"/>
      <c r="I956" s="320">
        <v>0</v>
      </c>
      <c r="J956" s="320"/>
    </row>
    <row r="957" spans="5:10" ht="15.75">
      <c r="E957" s="317" t="s">
        <v>108</v>
      </c>
      <c r="F957" s="317"/>
      <c r="G957" s="317"/>
      <c r="H957" s="317"/>
      <c r="I957" s="317">
        <f>SUM(J953+I954+I955)-I956</f>
        <v>4460</v>
      </c>
      <c r="J957" s="317"/>
    </row>
    <row r="959" spans="1:10" ht="18">
      <c r="A959" s="316" t="s">
        <v>102</v>
      </c>
      <c r="B959" s="316"/>
      <c r="C959" s="316"/>
      <c r="D959" s="316"/>
      <c r="E959" s="316"/>
      <c r="F959" s="316"/>
      <c r="G959" s="316"/>
      <c r="H959" s="316"/>
      <c r="I959" s="316"/>
      <c r="J959" s="316"/>
    </row>
    <row r="960" spans="1:10" ht="18">
      <c r="A960" s="316" t="s">
        <v>139</v>
      </c>
      <c r="B960" s="316"/>
      <c r="C960" s="316"/>
      <c r="D960" s="316"/>
      <c r="E960" s="316"/>
      <c r="F960" s="316"/>
      <c r="G960" s="316"/>
      <c r="H960" s="316"/>
      <c r="I960" s="316"/>
      <c r="J960" s="316"/>
    </row>
    <row r="961" spans="1:10" ht="12.75">
      <c r="A961" s="72" t="s">
        <v>63</v>
      </c>
      <c r="B961" s="72" t="s">
        <v>3</v>
      </c>
      <c r="C961" s="73" t="s">
        <v>64</v>
      </c>
      <c r="D961" s="73" t="s">
        <v>65</v>
      </c>
      <c r="E961" s="72" t="s">
        <v>104</v>
      </c>
      <c r="F961" s="72" t="s">
        <v>7</v>
      </c>
      <c r="G961" s="72" t="s">
        <v>8</v>
      </c>
      <c r="H961" s="72" t="s">
        <v>9</v>
      </c>
      <c r="I961" s="72" t="s">
        <v>10</v>
      </c>
      <c r="J961" s="72" t="s">
        <v>11</v>
      </c>
    </row>
    <row r="962" spans="1:11" ht="12.75">
      <c r="A962" s="13">
        <v>1</v>
      </c>
      <c r="B962" s="13">
        <v>20</v>
      </c>
      <c r="C962" s="14" t="s">
        <v>70</v>
      </c>
      <c r="D962" s="14" t="s">
        <v>71</v>
      </c>
      <c r="E962" s="15">
        <v>966</v>
      </c>
      <c r="F962" s="15">
        <v>1290</v>
      </c>
      <c r="G962" s="52">
        <f aca="true" t="shared" si="2" ref="G962:G988">SUM(E962:F962)</f>
        <v>2256</v>
      </c>
      <c r="H962" s="17">
        <v>85</v>
      </c>
      <c r="I962" s="13">
        <v>16</v>
      </c>
      <c r="J962" s="13">
        <v>0</v>
      </c>
      <c r="K962" s="49">
        <v>29</v>
      </c>
    </row>
    <row r="963" spans="1:11" ht="12.75">
      <c r="A963" s="13">
        <v>2</v>
      </c>
      <c r="B963" s="13">
        <v>20</v>
      </c>
      <c r="C963" s="14" t="s">
        <v>73</v>
      </c>
      <c r="D963" s="14" t="s">
        <v>71</v>
      </c>
      <c r="E963" s="15">
        <v>1111</v>
      </c>
      <c r="F963" s="15">
        <v>1057</v>
      </c>
      <c r="G963" s="52">
        <f t="shared" si="2"/>
        <v>2168</v>
      </c>
      <c r="H963" s="17">
        <v>80</v>
      </c>
      <c r="I963" s="13">
        <v>11</v>
      </c>
      <c r="J963" s="13">
        <v>0</v>
      </c>
      <c r="K963" s="49">
        <v>29</v>
      </c>
    </row>
    <row r="964" spans="1:11" ht="12.75">
      <c r="A964" s="13">
        <v>3</v>
      </c>
      <c r="B964" s="13">
        <v>20</v>
      </c>
      <c r="C964" s="14" t="s">
        <v>59</v>
      </c>
      <c r="D964" s="14" t="s">
        <v>1</v>
      </c>
      <c r="E964" s="15">
        <v>841</v>
      </c>
      <c r="F964" s="15">
        <v>1261</v>
      </c>
      <c r="G964" s="52">
        <f t="shared" si="2"/>
        <v>2102</v>
      </c>
      <c r="H964" s="17">
        <v>70</v>
      </c>
      <c r="I964" s="13">
        <v>11</v>
      </c>
      <c r="J964" s="13">
        <v>4</v>
      </c>
      <c r="K964" s="49">
        <v>29</v>
      </c>
    </row>
    <row r="965" spans="1:11" ht="12.75">
      <c r="A965" s="13">
        <v>4</v>
      </c>
      <c r="B965" s="13">
        <v>20</v>
      </c>
      <c r="C965" s="14" t="s">
        <v>43</v>
      </c>
      <c r="D965" s="14" t="s">
        <v>1</v>
      </c>
      <c r="E965" s="15">
        <v>908</v>
      </c>
      <c r="F965" s="15">
        <v>889</v>
      </c>
      <c r="G965" s="52">
        <f t="shared" si="2"/>
        <v>1797</v>
      </c>
      <c r="H965" s="17">
        <v>65</v>
      </c>
      <c r="I965" s="13">
        <v>0</v>
      </c>
      <c r="J965" s="13">
        <v>4</v>
      </c>
      <c r="K965" s="49">
        <v>29</v>
      </c>
    </row>
    <row r="966" spans="1:11" ht="12.75">
      <c r="A966" s="13">
        <v>5</v>
      </c>
      <c r="B966" s="13">
        <v>20</v>
      </c>
      <c r="C966" s="14" t="s">
        <v>0</v>
      </c>
      <c r="D966" s="14" t="s">
        <v>1</v>
      </c>
      <c r="E966" s="15">
        <v>1307</v>
      </c>
      <c r="F966" s="15">
        <v>489</v>
      </c>
      <c r="G966" s="52">
        <f t="shared" si="2"/>
        <v>1796</v>
      </c>
      <c r="H966" s="17">
        <v>60</v>
      </c>
      <c r="I966" s="13">
        <v>16</v>
      </c>
      <c r="J966" s="13">
        <v>10</v>
      </c>
      <c r="K966" s="49">
        <v>29</v>
      </c>
    </row>
    <row r="967" spans="1:11" ht="12.75">
      <c r="A967" s="13">
        <v>6</v>
      </c>
      <c r="B967" s="13">
        <v>20</v>
      </c>
      <c r="C967" s="14" t="s">
        <v>72</v>
      </c>
      <c r="D967" s="14" t="s">
        <v>1</v>
      </c>
      <c r="E967" s="15">
        <v>510</v>
      </c>
      <c r="F967" s="15">
        <v>1202</v>
      </c>
      <c r="G967" s="52">
        <f t="shared" si="2"/>
        <v>1712</v>
      </c>
      <c r="H967" s="17">
        <v>55</v>
      </c>
      <c r="I967" s="13">
        <v>0</v>
      </c>
      <c r="J967" s="13">
        <v>6</v>
      </c>
      <c r="K967" s="49">
        <v>29</v>
      </c>
    </row>
    <row r="968" spans="1:11" ht="12.75">
      <c r="A968" s="13">
        <v>7</v>
      </c>
      <c r="B968" s="13">
        <v>20</v>
      </c>
      <c r="C968" s="14" t="s">
        <v>52</v>
      </c>
      <c r="D968" s="14" t="s">
        <v>35</v>
      </c>
      <c r="E968" s="15">
        <v>1048</v>
      </c>
      <c r="F968" s="15">
        <v>654</v>
      </c>
      <c r="G968" s="52">
        <f t="shared" si="2"/>
        <v>1702</v>
      </c>
      <c r="H968" s="17">
        <v>44</v>
      </c>
      <c r="I968" s="13">
        <v>0</v>
      </c>
      <c r="J968" s="13">
        <v>2</v>
      </c>
      <c r="K968" s="49">
        <v>29</v>
      </c>
    </row>
    <row r="969" spans="1:11" ht="12.75">
      <c r="A969" s="13">
        <v>8</v>
      </c>
      <c r="B969" s="13">
        <v>20</v>
      </c>
      <c r="C969" s="14" t="s">
        <v>34</v>
      </c>
      <c r="D969" s="14" t="s">
        <v>35</v>
      </c>
      <c r="E969" s="15">
        <v>934</v>
      </c>
      <c r="F969" s="15">
        <v>593</v>
      </c>
      <c r="G969" s="52">
        <f t="shared" si="2"/>
        <v>1527</v>
      </c>
      <c r="H969" s="17">
        <v>0</v>
      </c>
      <c r="I969" s="13">
        <v>0</v>
      </c>
      <c r="J969" s="13">
        <v>10</v>
      </c>
      <c r="K969" s="49">
        <v>29</v>
      </c>
    </row>
    <row r="970" spans="1:11" ht="12.75">
      <c r="A970" s="13">
        <v>9</v>
      </c>
      <c r="B970" s="13">
        <v>20</v>
      </c>
      <c r="C970" s="14" t="s">
        <v>56</v>
      </c>
      <c r="D970" s="14" t="s">
        <v>42</v>
      </c>
      <c r="E970" s="15">
        <v>730</v>
      </c>
      <c r="F970" s="15">
        <v>785</v>
      </c>
      <c r="G970" s="52">
        <f t="shared" si="2"/>
        <v>1515</v>
      </c>
      <c r="H970" s="17">
        <v>0</v>
      </c>
      <c r="I970" s="13">
        <v>0</v>
      </c>
      <c r="J970" s="13">
        <v>2</v>
      </c>
      <c r="K970" s="49">
        <v>29</v>
      </c>
    </row>
    <row r="971" spans="1:11" ht="12.75">
      <c r="A971" s="13">
        <v>10</v>
      </c>
      <c r="B971" s="13">
        <v>20</v>
      </c>
      <c r="C971" s="14" t="s">
        <v>51</v>
      </c>
      <c r="D971" s="14" t="s">
        <v>1</v>
      </c>
      <c r="E971" s="15">
        <v>1102</v>
      </c>
      <c r="F971" s="15">
        <v>381</v>
      </c>
      <c r="G971" s="52">
        <f t="shared" si="2"/>
        <v>1483</v>
      </c>
      <c r="H971" s="17">
        <v>0</v>
      </c>
      <c r="I971" s="18">
        <v>0</v>
      </c>
      <c r="J971" s="18">
        <v>10</v>
      </c>
      <c r="K971" s="49">
        <v>29</v>
      </c>
    </row>
    <row r="972" spans="1:11" ht="12.75">
      <c r="A972" s="13">
        <v>11</v>
      </c>
      <c r="B972" s="13">
        <v>20</v>
      </c>
      <c r="C972" s="14" t="s">
        <v>50</v>
      </c>
      <c r="D972" s="14" t="s">
        <v>42</v>
      </c>
      <c r="E972" s="15">
        <v>1042</v>
      </c>
      <c r="F972" s="15">
        <v>421</v>
      </c>
      <c r="G972" s="52">
        <f t="shared" si="2"/>
        <v>1463</v>
      </c>
      <c r="H972" s="17">
        <v>0</v>
      </c>
      <c r="I972" s="13">
        <v>0</v>
      </c>
      <c r="J972" s="13">
        <v>2</v>
      </c>
      <c r="K972" s="49">
        <v>29</v>
      </c>
    </row>
    <row r="973" spans="1:11" ht="12.75">
      <c r="A973" s="13">
        <v>12</v>
      </c>
      <c r="B973" s="13">
        <v>20</v>
      </c>
      <c r="C973" s="14" t="s">
        <v>55</v>
      </c>
      <c r="D973" s="14" t="s">
        <v>1</v>
      </c>
      <c r="E973" s="15">
        <v>900</v>
      </c>
      <c r="F973" s="15">
        <v>545</v>
      </c>
      <c r="G973" s="52">
        <f t="shared" si="2"/>
        <v>1445</v>
      </c>
      <c r="H973" s="17">
        <v>0</v>
      </c>
      <c r="I973" s="13">
        <v>0</v>
      </c>
      <c r="J973" s="13">
        <v>2</v>
      </c>
      <c r="K973" s="49">
        <v>29</v>
      </c>
    </row>
    <row r="974" spans="1:11" ht="12.75">
      <c r="A974" s="13">
        <v>13</v>
      </c>
      <c r="B974" s="13">
        <v>20</v>
      </c>
      <c r="C974" s="14" t="s">
        <v>41</v>
      </c>
      <c r="D974" s="14" t="s">
        <v>42</v>
      </c>
      <c r="E974" s="15">
        <v>832</v>
      </c>
      <c r="F974" s="15">
        <v>525</v>
      </c>
      <c r="G974" s="52">
        <f t="shared" si="2"/>
        <v>1357</v>
      </c>
      <c r="H974" s="17">
        <v>0</v>
      </c>
      <c r="I974" s="13">
        <v>0</v>
      </c>
      <c r="J974" s="13">
        <v>4</v>
      </c>
      <c r="K974" s="49">
        <v>29</v>
      </c>
    </row>
    <row r="975" spans="1:11" ht="12.75">
      <c r="A975" s="13">
        <v>14</v>
      </c>
      <c r="B975" s="13">
        <v>20</v>
      </c>
      <c r="C975" s="14" t="s">
        <v>36</v>
      </c>
      <c r="D975" s="14" t="s">
        <v>1</v>
      </c>
      <c r="E975" s="15">
        <v>717</v>
      </c>
      <c r="F975" s="15">
        <v>625</v>
      </c>
      <c r="G975" s="52">
        <f t="shared" si="2"/>
        <v>1342</v>
      </c>
      <c r="H975" s="17">
        <v>0</v>
      </c>
      <c r="I975" s="13">
        <v>0</v>
      </c>
      <c r="J975" s="13">
        <v>4</v>
      </c>
      <c r="K975" s="49">
        <v>29</v>
      </c>
    </row>
    <row r="976" spans="1:11" ht="12.75">
      <c r="A976" s="13">
        <v>15</v>
      </c>
      <c r="B976" s="13">
        <v>20</v>
      </c>
      <c r="C976" s="14" t="s">
        <v>85</v>
      </c>
      <c r="D976" s="14" t="s">
        <v>86</v>
      </c>
      <c r="E976" s="15">
        <v>857</v>
      </c>
      <c r="F976" s="15">
        <v>466</v>
      </c>
      <c r="G976" s="52">
        <f t="shared" si="2"/>
        <v>1323</v>
      </c>
      <c r="H976" s="17">
        <v>0</v>
      </c>
      <c r="I976" s="13">
        <v>0</v>
      </c>
      <c r="J976" s="13">
        <v>6</v>
      </c>
      <c r="K976" s="49">
        <v>29</v>
      </c>
    </row>
    <row r="977" spans="1:11" ht="12.75">
      <c r="A977" s="13">
        <v>16</v>
      </c>
      <c r="B977" s="13">
        <v>20</v>
      </c>
      <c r="C977" s="14" t="s">
        <v>44</v>
      </c>
      <c r="D977" s="14" t="s">
        <v>1</v>
      </c>
      <c r="E977" s="15">
        <v>494</v>
      </c>
      <c r="F977" s="15">
        <v>825</v>
      </c>
      <c r="G977" s="52">
        <f t="shared" si="2"/>
        <v>1319</v>
      </c>
      <c r="H977" s="15">
        <v>0</v>
      </c>
      <c r="I977" s="18">
        <v>0</v>
      </c>
      <c r="J977" s="18">
        <v>4</v>
      </c>
      <c r="K977" s="49">
        <v>29</v>
      </c>
    </row>
    <row r="978" spans="1:11" ht="12.75">
      <c r="A978" s="13">
        <v>17</v>
      </c>
      <c r="B978" s="13">
        <v>20</v>
      </c>
      <c r="C978" s="14" t="s">
        <v>80</v>
      </c>
      <c r="D978" s="14" t="s">
        <v>81</v>
      </c>
      <c r="E978" s="15">
        <v>791</v>
      </c>
      <c r="F978" s="15">
        <v>525</v>
      </c>
      <c r="G978" s="52">
        <f t="shared" si="2"/>
        <v>1316</v>
      </c>
      <c r="H978" s="17">
        <v>0</v>
      </c>
      <c r="I978" s="13">
        <v>0</v>
      </c>
      <c r="J978" s="13">
        <v>10</v>
      </c>
      <c r="K978" s="49">
        <v>29</v>
      </c>
    </row>
    <row r="979" spans="1:11" ht="12.75">
      <c r="A979" s="13">
        <v>18</v>
      </c>
      <c r="B979" s="13">
        <v>20</v>
      </c>
      <c r="C979" s="14" t="s">
        <v>39</v>
      </c>
      <c r="D979" s="14" t="s">
        <v>1</v>
      </c>
      <c r="E979" s="15">
        <v>537</v>
      </c>
      <c r="F979" s="15">
        <v>770</v>
      </c>
      <c r="G979" s="52">
        <f t="shared" si="2"/>
        <v>1307</v>
      </c>
      <c r="H979" s="17">
        <v>0</v>
      </c>
      <c r="I979" s="13">
        <v>0</v>
      </c>
      <c r="J979" s="13">
        <v>6</v>
      </c>
      <c r="K979" s="49">
        <v>29</v>
      </c>
    </row>
    <row r="980" spans="1:11" ht="12.75">
      <c r="A980" s="13">
        <v>19</v>
      </c>
      <c r="B980" s="13">
        <v>20</v>
      </c>
      <c r="C980" s="14" t="s">
        <v>53</v>
      </c>
      <c r="D980" s="14" t="s">
        <v>1</v>
      </c>
      <c r="E980" s="15">
        <v>794</v>
      </c>
      <c r="F980" s="15">
        <v>513</v>
      </c>
      <c r="G980" s="52">
        <f t="shared" si="2"/>
        <v>1307</v>
      </c>
      <c r="H980" s="17">
        <v>0</v>
      </c>
      <c r="I980" s="13">
        <v>0</v>
      </c>
      <c r="J980" s="13">
        <v>4</v>
      </c>
      <c r="K980" s="49">
        <v>29</v>
      </c>
    </row>
    <row r="981" spans="1:11" ht="12.75">
      <c r="A981" s="13">
        <v>20</v>
      </c>
      <c r="B981" s="13">
        <v>20</v>
      </c>
      <c r="C981" s="14" t="s">
        <v>40</v>
      </c>
      <c r="D981" s="14" t="s">
        <v>1</v>
      </c>
      <c r="E981" s="15">
        <v>724</v>
      </c>
      <c r="F981" s="15">
        <v>544</v>
      </c>
      <c r="G981" s="52">
        <f t="shared" si="2"/>
        <v>1268</v>
      </c>
      <c r="H981" s="17">
        <v>0</v>
      </c>
      <c r="I981" s="13">
        <v>0</v>
      </c>
      <c r="J981" s="13">
        <v>12</v>
      </c>
      <c r="K981" s="49">
        <v>29</v>
      </c>
    </row>
    <row r="982" spans="1:11" ht="12.75">
      <c r="A982" s="13">
        <v>21</v>
      </c>
      <c r="B982" s="13">
        <v>20</v>
      </c>
      <c r="C982" s="14" t="s">
        <v>79</v>
      </c>
      <c r="D982" s="14" t="s">
        <v>81</v>
      </c>
      <c r="E982" s="15">
        <v>681</v>
      </c>
      <c r="F982" s="15">
        <v>557</v>
      </c>
      <c r="G982" s="52">
        <f t="shared" si="2"/>
        <v>1238</v>
      </c>
      <c r="H982" s="17">
        <v>0</v>
      </c>
      <c r="I982" s="13">
        <v>0</v>
      </c>
      <c r="J982" s="13">
        <v>2</v>
      </c>
      <c r="K982" s="49">
        <v>29</v>
      </c>
    </row>
    <row r="983" spans="1:11" ht="12.75">
      <c r="A983" s="13">
        <v>22</v>
      </c>
      <c r="B983" s="13">
        <v>20</v>
      </c>
      <c r="C983" s="14" t="s">
        <v>30</v>
      </c>
      <c r="D983" s="14" t="s">
        <v>31</v>
      </c>
      <c r="E983" s="15">
        <v>713</v>
      </c>
      <c r="F983" s="15">
        <v>478</v>
      </c>
      <c r="G983" s="52">
        <f t="shared" si="2"/>
        <v>1191</v>
      </c>
      <c r="H983" s="17">
        <v>0</v>
      </c>
      <c r="I983" s="13">
        <v>0</v>
      </c>
      <c r="J983" s="13">
        <v>4</v>
      </c>
      <c r="K983" s="49">
        <v>29</v>
      </c>
    </row>
    <row r="984" spans="1:11" ht="12.75">
      <c r="A984" s="13">
        <v>23</v>
      </c>
      <c r="B984" s="13">
        <v>20</v>
      </c>
      <c r="C984" s="14" t="s">
        <v>76</v>
      </c>
      <c r="D984" s="14" t="s">
        <v>71</v>
      </c>
      <c r="E984" s="15">
        <v>421</v>
      </c>
      <c r="F984" s="15">
        <v>700</v>
      </c>
      <c r="G984" s="52">
        <f t="shared" si="2"/>
        <v>1121</v>
      </c>
      <c r="H984" s="17">
        <v>0</v>
      </c>
      <c r="I984" s="13">
        <v>0</v>
      </c>
      <c r="J984" s="13">
        <v>8</v>
      </c>
      <c r="K984" s="49">
        <v>29</v>
      </c>
    </row>
    <row r="985" spans="1:11" ht="12.75">
      <c r="A985" s="13">
        <v>24</v>
      </c>
      <c r="B985" s="13">
        <v>20</v>
      </c>
      <c r="C985" s="14" t="s">
        <v>47</v>
      </c>
      <c r="D985" s="14" t="s">
        <v>1</v>
      </c>
      <c r="E985" s="15">
        <v>60</v>
      </c>
      <c r="F985" s="15">
        <v>878</v>
      </c>
      <c r="G985" s="52">
        <f t="shared" si="2"/>
        <v>938</v>
      </c>
      <c r="H985" s="17">
        <v>0</v>
      </c>
      <c r="I985" s="13">
        <v>0</v>
      </c>
      <c r="J985" s="13">
        <v>6</v>
      </c>
      <c r="K985" s="49">
        <v>29</v>
      </c>
    </row>
    <row r="986" spans="1:11" ht="12.75">
      <c r="A986" s="13">
        <v>25</v>
      </c>
      <c r="B986" s="13">
        <v>20</v>
      </c>
      <c r="C986" s="14" t="s">
        <v>77</v>
      </c>
      <c r="D986" s="14" t="s">
        <v>71</v>
      </c>
      <c r="E986" s="15">
        <v>172</v>
      </c>
      <c r="F986" s="15">
        <v>753</v>
      </c>
      <c r="G986" s="52">
        <f t="shared" si="2"/>
        <v>925</v>
      </c>
      <c r="H986" s="17">
        <v>0</v>
      </c>
      <c r="I986" s="13">
        <v>0</v>
      </c>
      <c r="J986" s="13">
        <v>16</v>
      </c>
      <c r="K986" s="49">
        <v>29</v>
      </c>
    </row>
    <row r="987" spans="1:11" ht="12.75">
      <c r="A987" s="13">
        <v>26</v>
      </c>
      <c r="B987" s="13">
        <v>20</v>
      </c>
      <c r="C987" s="14" t="s">
        <v>38</v>
      </c>
      <c r="D987" s="14" t="s">
        <v>1</v>
      </c>
      <c r="E987" s="15">
        <v>120</v>
      </c>
      <c r="F987" s="15">
        <v>520</v>
      </c>
      <c r="G987" s="52">
        <f t="shared" si="2"/>
        <v>640</v>
      </c>
      <c r="H987" s="17">
        <v>0</v>
      </c>
      <c r="I987" s="13">
        <v>0</v>
      </c>
      <c r="J987" s="13">
        <v>6</v>
      </c>
      <c r="K987" s="49">
        <v>29</v>
      </c>
    </row>
    <row r="988" spans="1:11" ht="12.75">
      <c r="A988" s="13">
        <v>27</v>
      </c>
      <c r="B988" s="13">
        <v>20</v>
      </c>
      <c r="C988" s="14" t="s">
        <v>37</v>
      </c>
      <c r="D988" s="14" t="s">
        <v>31</v>
      </c>
      <c r="E988" s="15">
        <v>389</v>
      </c>
      <c r="F988" s="15">
        <v>72</v>
      </c>
      <c r="G988" s="52">
        <f t="shared" si="2"/>
        <v>461</v>
      </c>
      <c r="H988" s="17">
        <v>0</v>
      </c>
      <c r="I988" s="13">
        <v>0</v>
      </c>
      <c r="J988" s="13">
        <v>8</v>
      </c>
      <c r="K988" s="49">
        <v>29</v>
      </c>
    </row>
    <row r="989" spans="2:10" ht="16.5">
      <c r="B989" s="75">
        <f>SUM(B962:B988)</f>
        <v>540</v>
      </c>
      <c r="C989" s="74"/>
      <c r="D989" s="77">
        <v>27</v>
      </c>
      <c r="E989" s="86">
        <v>704</v>
      </c>
      <c r="F989" s="86">
        <f>D989+E989</f>
        <v>731</v>
      </c>
      <c r="G989" s="79"/>
      <c r="H989" s="75">
        <f>SUM(H962:H988)</f>
        <v>459</v>
      </c>
      <c r="I989" s="75">
        <f>SUM(I962:I988)</f>
        <v>54</v>
      </c>
      <c r="J989" s="75">
        <f>SUM(J962:J988)</f>
        <v>152</v>
      </c>
    </row>
    <row r="990" spans="5:10" ht="15.75">
      <c r="E990" s="317" t="s">
        <v>105</v>
      </c>
      <c r="F990" s="317"/>
      <c r="G990" s="317"/>
      <c r="H990" s="317"/>
      <c r="I990" s="318">
        <v>4360</v>
      </c>
      <c r="J990" s="318"/>
    </row>
    <row r="991" spans="5:10" ht="15.75">
      <c r="E991" s="319" t="s">
        <v>106</v>
      </c>
      <c r="F991" s="319"/>
      <c r="G991" s="319"/>
      <c r="H991" s="319"/>
      <c r="I991" s="320">
        <v>100</v>
      </c>
      <c r="J991" s="320"/>
    </row>
    <row r="992" spans="5:10" ht="15.75">
      <c r="E992" s="319" t="s">
        <v>107</v>
      </c>
      <c r="F992" s="319"/>
      <c r="G992" s="319"/>
      <c r="H992" s="319"/>
      <c r="I992" s="320">
        <v>0</v>
      </c>
      <c r="J992" s="320"/>
    </row>
    <row r="993" spans="5:10" ht="15.75">
      <c r="E993" s="317" t="s">
        <v>108</v>
      </c>
      <c r="F993" s="317"/>
      <c r="G993" s="317"/>
      <c r="H993" s="317"/>
      <c r="I993" s="317">
        <f>SUM(J989+I990+I991)-I992</f>
        <v>4612</v>
      </c>
      <c r="J993" s="317"/>
    </row>
    <row r="995" spans="1:10" ht="18">
      <c r="A995" s="321" t="s">
        <v>140</v>
      </c>
      <c r="B995" s="321"/>
      <c r="C995" s="321"/>
      <c r="D995" s="321"/>
      <c r="E995" s="321"/>
      <c r="F995" s="321"/>
      <c r="G995" s="321"/>
      <c r="H995" s="321"/>
      <c r="I995" s="321"/>
      <c r="J995" s="321"/>
    </row>
    <row r="996" spans="1:10" ht="18">
      <c r="A996" s="316" t="s">
        <v>141</v>
      </c>
      <c r="B996" s="316"/>
      <c r="C996" s="316"/>
      <c r="D996" s="316"/>
      <c r="E996" s="316"/>
      <c r="F996" s="316"/>
      <c r="G996" s="316"/>
      <c r="H996" s="316"/>
      <c r="I996" s="316"/>
      <c r="J996" s="316"/>
    </row>
    <row r="997" spans="1:10" ht="12.75">
      <c r="A997" s="72" t="s">
        <v>63</v>
      </c>
      <c r="B997" s="72" t="s">
        <v>3</v>
      </c>
      <c r="C997" s="73" t="s">
        <v>64</v>
      </c>
      <c r="D997" s="73" t="s">
        <v>65</v>
      </c>
      <c r="E997" s="72" t="s">
        <v>104</v>
      </c>
      <c r="F997" s="72" t="s">
        <v>7</v>
      </c>
      <c r="G997" s="72" t="s">
        <v>8</v>
      </c>
      <c r="H997" s="72" t="s">
        <v>9</v>
      </c>
      <c r="I997" s="72" t="s">
        <v>10</v>
      </c>
      <c r="J997" s="72" t="s">
        <v>11</v>
      </c>
    </row>
    <row r="998" spans="1:11" ht="12.75">
      <c r="A998" s="13">
        <v>1</v>
      </c>
      <c r="B998" s="13">
        <v>20</v>
      </c>
      <c r="C998" s="14" t="s">
        <v>43</v>
      </c>
      <c r="D998" s="14" t="s">
        <v>1</v>
      </c>
      <c r="E998" s="15">
        <v>855</v>
      </c>
      <c r="F998" s="15">
        <v>1360</v>
      </c>
      <c r="G998" s="66">
        <v>2215</v>
      </c>
      <c r="H998" s="17">
        <v>85</v>
      </c>
      <c r="I998" s="13">
        <v>16</v>
      </c>
      <c r="J998" s="13">
        <v>0</v>
      </c>
      <c r="K998" s="49">
        <v>30</v>
      </c>
    </row>
    <row r="999" spans="1:11" ht="12.75">
      <c r="A999" s="13">
        <v>2</v>
      </c>
      <c r="B999" s="13">
        <v>20</v>
      </c>
      <c r="C999" s="14" t="s">
        <v>80</v>
      </c>
      <c r="D999" s="14" t="s">
        <v>81</v>
      </c>
      <c r="E999" s="15">
        <v>1038</v>
      </c>
      <c r="F999" s="15">
        <v>1056</v>
      </c>
      <c r="G999" s="66">
        <v>2094</v>
      </c>
      <c r="H999" s="17">
        <v>80</v>
      </c>
      <c r="I999" s="13">
        <v>11</v>
      </c>
      <c r="J999" s="13">
        <v>2</v>
      </c>
      <c r="K999" s="49">
        <v>30</v>
      </c>
    </row>
    <row r="1000" spans="1:11" ht="12.75">
      <c r="A1000" s="13">
        <v>3</v>
      </c>
      <c r="B1000" s="13">
        <v>20</v>
      </c>
      <c r="C1000" s="14" t="s">
        <v>53</v>
      </c>
      <c r="D1000" s="14" t="s">
        <v>1</v>
      </c>
      <c r="E1000" s="15">
        <v>1065</v>
      </c>
      <c r="F1000" s="15">
        <v>981</v>
      </c>
      <c r="G1000" s="66">
        <v>2046</v>
      </c>
      <c r="H1000" s="17">
        <v>70</v>
      </c>
      <c r="I1000" s="13">
        <v>16</v>
      </c>
      <c r="J1000" s="13">
        <v>4</v>
      </c>
      <c r="K1000" s="49">
        <v>30</v>
      </c>
    </row>
    <row r="1001" spans="1:11" ht="12.75">
      <c r="A1001" s="13">
        <v>4</v>
      </c>
      <c r="B1001" s="13">
        <v>20</v>
      </c>
      <c r="C1001" s="14" t="s">
        <v>73</v>
      </c>
      <c r="D1001" s="14" t="s">
        <v>1</v>
      </c>
      <c r="E1001" s="15">
        <v>753</v>
      </c>
      <c r="F1001" s="15">
        <v>1097</v>
      </c>
      <c r="G1001" s="66">
        <v>1850</v>
      </c>
      <c r="H1001" s="17">
        <v>65</v>
      </c>
      <c r="I1001" s="13">
        <v>11</v>
      </c>
      <c r="J1001" s="13">
        <v>6</v>
      </c>
      <c r="K1001" s="49">
        <v>30</v>
      </c>
    </row>
    <row r="1002" spans="1:11" ht="12.75">
      <c r="A1002" s="13">
        <v>5</v>
      </c>
      <c r="B1002" s="13">
        <v>20</v>
      </c>
      <c r="C1002" s="14" t="s">
        <v>39</v>
      </c>
      <c r="D1002" s="14" t="s">
        <v>1</v>
      </c>
      <c r="E1002" s="15">
        <v>759</v>
      </c>
      <c r="F1002" s="15">
        <v>1061</v>
      </c>
      <c r="G1002" s="66">
        <v>1820</v>
      </c>
      <c r="H1002" s="17">
        <v>60</v>
      </c>
      <c r="I1002" s="13">
        <v>0</v>
      </c>
      <c r="J1002" s="13">
        <v>6</v>
      </c>
      <c r="K1002" s="49">
        <v>30</v>
      </c>
    </row>
    <row r="1003" spans="1:11" ht="12.75">
      <c r="A1003" s="13">
        <v>6</v>
      </c>
      <c r="B1003" s="13">
        <v>20</v>
      </c>
      <c r="C1003" s="14" t="s">
        <v>58</v>
      </c>
      <c r="D1003" s="14" t="s">
        <v>35</v>
      </c>
      <c r="E1003" s="15">
        <v>805</v>
      </c>
      <c r="F1003" s="15">
        <v>916</v>
      </c>
      <c r="G1003" s="66">
        <v>1721</v>
      </c>
      <c r="H1003" s="17">
        <v>55</v>
      </c>
      <c r="I1003" s="13">
        <v>0</v>
      </c>
      <c r="J1003" s="13">
        <v>4</v>
      </c>
      <c r="K1003" s="49">
        <v>30</v>
      </c>
    </row>
    <row r="1004" spans="1:11" ht="12.75">
      <c r="A1004" s="13">
        <v>7</v>
      </c>
      <c r="B1004" s="13">
        <v>20</v>
      </c>
      <c r="C1004" s="14" t="s">
        <v>36</v>
      </c>
      <c r="D1004" s="14" t="s">
        <v>1</v>
      </c>
      <c r="E1004" s="15">
        <v>994</v>
      </c>
      <c r="F1004" s="15">
        <v>679</v>
      </c>
      <c r="G1004" s="66">
        <v>1673</v>
      </c>
      <c r="H1004" s="17">
        <v>44</v>
      </c>
      <c r="I1004" s="13">
        <v>0</v>
      </c>
      <c r="J1004" s="13">
        <v>0</v>
      </c>
      <c r="K1004" s="49">
        <v>30</v>
      </c>
    </row>
    <row r="1005" spans="1:11" ht="12.75">
      <c r="A1005" s="13">
        <v>8</v>
      </c>
      <c r="B1005" s="13">
        <v>20</v>
      </c>
      <c r="C1005" s="14" t="s">
        <v>49</v>
      </c>
      <c r="D1005" s="14" t="s">
        <v>35</v>
      </c>
      <c r="E1005" s="15">
        <v>841</v>
      </c>
      <c r="F1005" s="15">
        <v>697</v>
      </c>
      <c r="G1005" s="66">
        <v>1538</v>
      </c>
      <c r="H1005" s="17">
        <v>0</v>
      </c>
      <c r="I1005" s="13">
        <v>0</v>
      </c>
      <c r="J1005" s="13">
        <v>4</v>
      </c>
      <c r="K1005" s="49">
        <v>30</v>
      </c>
    </row>
    <row r="1006" spans="1:11" ht="12.75">
      <c r="A1006" s="13">
        <v>9</v>
      </c>
      <c r="B1006" s="13">
        <v>20</v>
      </c>
      <c r="C1006" s="14" t="s">
        <v>38</v>
      </c>
      <c r="D1006" s="14" t="s">
        <v>1</v>
      </c>
      <c r="E1006" s="15">
        <v>530</v>
      </c>
      <c r="F1006" s="15">
        <v>960</v>
      </c>
      <c r="G1006" s="66">
        <v>1490</v>
      </c>
      <c r="H1006" s="17">
        <v>0</v>
      </c>
      <c r="I1006" s="13">
        <v>0</v>
      </c>
      <c r="J1006" s="13">
        <v>4</v>
      </c>
      <c r="K1006" s="49">
        <v>30</v>
      </c>
    </row>
    <row r="1007" spans="1:11" ht="12.75">
      <c r="A1007" s="13">
        <v>10</v>
      </c>
      <c r="B1007" s="13">
        <v>20</v>
      </c>
      <c r="C1007" s="14" t="s">
        <v>56</v>
      </c>
      <c r="D1007" s="14" t="s">
        <v>42</v>
      </c>
      <c r="E1007" s="15">
        <v>589</v>
      </c>
      <c r="F1007" s="15">
        <v>852</v>
      </c>
      <c r="G1007" s="66">
        <v>1441</v>
      </c>
      <c r="H1007" s="17">
        <v>0</v>
      </c>
      <c r="I1007" s="18">
        <v>0</v>
      </c>
      <c r="J1007" s="18">
        <v>4</v>
      </c>
      <c r="K1007" s="49">
        <v>30</v>
      </c>
    </row>
    <row r="1008" spans="1:11" ht="12.75">
      <c r="A1008" s="13">
        <v>11</v>
      </c>
      <c r="B1008" s="13">
        <v>20</v>
      </c>
      <c r="C1008" s="14" t="s">
        <v>48</v>
      </c>
      <c r="D1008" s="14" t="s">
        <v>42</v>
      </c>
      <c r="E1008" s="15">
        <v>966</v>
      </c>
      <c r="F1008" s="15">
        <v>421</v>
      </c>
      <c r="G1008" s="66">
        <v>1387</v>
      </c>
      <c r="H1008" s="17">
        <v>0</v>
      </c>
      <c r="I1008" s="13">
        <v>0</v>
      </c>
      <c r="J1008" s="13">
        <v>6</v>
      </c>
      <c r="K1008" s="49">
        <v>30</v>
      </c>
    </row>
    <row r="1009" spans="1:11" ht="12.75">
      <c r="A1009" s="13">
        <v>12</v>
      </c>
      <c r="B1009" s="13">
        <v>20</v>
      </c>
      <c r="C1009" s="14" t="s">
        <v>55</v>
      </c>
      <c r="D1009" s="14" t="s">
        <v>1</v>
      </c>
      <c r="E1009" s="15">
        <v>484</v>
      </c>
      <c r="F1009" s="15">
        <v>862</v>
      </c>
      <c r="G1009" s="66">
        <v>1346</v>
      </c>
      <c r="H1009" s="17">
        <v>0</v>
      </c>
      <c r="I1009" s="13">
        <v>0</v>
      </c>
      <c r="J1009" s="13">
        <v>2</v>
      </c>
      <c r="K1009" s="49">
        <v>30</v>
      </c>
    </row>
    <row r="1010" spans="1:11" ht="12.75">
      <c r="A1010" s="13">
        <v>13</v>
      </c>
      <c r="B1010" s="13">
        <v>20</v>
      </c>
      <c r="C1010" s="14" t="s">
        <v>0</v>
      </c>
      <c r="D1010" s="14" t="s">
        <v>1</v>
      </c>
      <c r="E1010" s="15">
        <v>544</v>
      </c>
      <c r="F1010" s="15">
        <v>802</v>
      </c>
      <c r="G1010" s="66">
        <v>1346</v>
      </c>
      <c r="H1010" s="17">
        <v>0</v>
      </c>
      <c r="I1010" s="13">
        <v>0</v>
      </c>
      <c r="J1010" s="13">
        <v>4</v>
      </c>
      <c r="K1010" s="49">
        <v>30</v>
      </c>
    </row>
    <row r="1011" spans="1:11" ht="12.75">
      <c r="A1011" s="13">
        <v>14</v>
      </c>
      <c r="B1011" s="13">
        <v>20</v>
      </c>
      <c r="C1011" s="14" t="s">
        <v>37</v>
      </c>
      <c r="D1011" s="14" t="s">
        <v>31</v>
      </c>
      <c r="E1011" s="15">
        <v>428</v>
      </c>
      <c r="F1011" s="15">
        <v>916</v>
      </c>
      <c r="G1011" s="66">
        <v>1344</v>
      </c>
      <c r="H1011" s="17">
        <v>0</v>
      </c>
      <c r="I1011" s="13">
        <v>0</v>
      </c>
      <c r="J1011" s="13">
        <v>2</v>
      </c>
      <c r="K1011" s="49">
        <v>30</v>
      </c>
    </row>
    <row r="1012" spans="1:11" ht="12.75">
      <c r="A1012" s="13">
        <v>15</v>
      </c>
      <c r="B1012" s="13">
        <v>20</v>
      </c>
      <c r="C1012" s="14" t="s">
        <v>50</v>
      </c>
      <c r="D1012" s="14" t="s">
        <v>42</v>
      </c>
      <c r="E1012" s="15">
        <v>556</v>
      </c>
      <c r="F1012" s="15">
        <v>770</v>
      </c>
      <c r="G1012" s="66">
        <v>1326</v>
      </c>
      <c r="H1012" s="17">
        <v>0</v>
      </c>
      <c r="I1012" s="13">
        <v>0</v>
      </c>
      <c r="J1012" s="13">
        <v>6</v>
      </c>
      <c r="K1012" s="49">
        <v>30</v>
      </c>
    </row>
    <row r="1013" spans="1:11" ht="12.75">
      <c r="A1013" s="13">
        <v>16</v>
      </c>
      <c r="B1013" s="13">
        <v>20</v>
      </c>
      <c r="C1013" s="14" t="s">
        <v>77</v>
      </c>
      <c r="D1013" s="14" t="s">
        <v>71</v>
      </c>
      <c r="E1013" s="15">
        <v>694</v>
      </c>
      <c r="F1013" s="15">
        <v>568</v>
      </c>
      <c r="G1013" s="66">
        <v>1262</v>
      </c>
      <c r="H1013" s="15">
        <v>0</v>
      </c>
      <c r="I1013" s="18">
        <v>0</v>
      </c>
      <c r="J1013" s="18">
        <v>2</v>
      </c>
      <c r="K1013" s="49">
        <v>30</v>
      </c>
    </row>
    <row r="1014" spans="1:11" ht="12.75">
      <c r="A1014" s="13">
        <v>17</v>
      </c>
      <c r="B1014" s="13">
        <v>20</v>
      </c>
      <c r="C1014" s="14" t="s">
        <v>44</v>
      </c>
      <c r="D1014" s="14" t="s">
        <v>1</v>
      </c>
      <c r="E1014" s="15">
        <v>811</v>
      </c>
      <c r="F1014" s="15">
        <v>447</v>
      </c>
      <c r="G1014" s="66">
        <v>1258</v>
      </c>
      <c r="H1014" s="17">
        <v>0</v>
      </c>
      <c r="I1014" s="13">
        <v>0</v>
      </c>
      <c r="J1014" s="13">
        <v>10</v>
      </c>
      <c r="K1014" s="49">
        <v>30</v>
      </c>
    </row>
    <row r="1015" spans="1:11" ht="12.75">
      <c r="A1015" s="13">
        <v>18</v>
      </c>
      <c r="B1015" s="13">
        <v>20</v>
      </c>
      <c r="C1015" s="14" t="s">
        <v>40</v>
      </c>
      <c r="D1015" s="14" t="s">
        <v>1</v>
      </c>
      <c r="E1015" s="15">
        <v>286</v>
      </c>
      <c r="F1015" s="15">
        <v>952</v>
      </c>
      <c r="G1015" s="66">
        <v>1238</v>
      </c>
      <c r="H1015" s="17">
        <v>0</v>
      </c>
      <c r="I1015" s="13">
        <v>0</v>
      </c>
      <c r="J1015" s="13">
        <v>12</v>
      </c>
      <c r="K1015" s="49">
        <v>30</v>
      </c>
    </row>
    <row r="1016" spans="1:11" ht="12.75">
      <c r="A1016" s="13">
        <v>19</v>
      </c>
      <c r="B1016" s="13">
        <v>20</v>
      </c>
      <c r="C1016" s="14" t="s">
        <v>41</v>
      </c>
      <c r="D1016" s="14" t="s">
        <v>42</v>
      </c>
      <c r="E1016" s="15">
        <v>483</v>
      </c>
      <c r="F1016" s="15">
        <v>693</v>
      </c>
      <c r="G1016" s="66">
        <v>1176</v>
      </c>
      <c r="H1016" s="17">
        <v>0</v>
      </c>
      <c r="I1016" s="13">
        <v>0</v>
      </c>
      <c r="J1016" s="13">
        <v>8</v>
      </c>
      <c r="K1016" s="49">
        <v>30</v>
      </c>
    </row>
    <row r="1017" spans="1:11" ht="12.75">
      <c r="A1017" s="13">
        <v>20</v>
      </c>
      <c r="B1017" s="13">
        <v>20</v>
      </c>
      <c r="C1017" s="14" t="s">
        <v>70</v>
      </c>
      <c r="D1017" s="14" t="s">
        <v>71</v>
      </c>
      <c r="E1017" s="15">
        <v>803</v>
      </c>
      <c r="F1017" s="15">
        <v>366</v>
      </c>
      <c r="G1017" s="66">
        <v>1169</v>
      </c>
      <c r="H1017" s="17">
        <v>0</v>
      </c>
      <c r="I1017" s="13">
        <v>0</v>
      </c>
      <c r="J1017" s="13">
        <v>4</v>
      </c>
      <c r="K1017" s="49">
        <v>30</v>
      </c>
    </row>
    <row r="1018" spans="1:11" ht="12.75">
      <c r="A1018" s="13">
        <v>21</v>
      </c>
      <c r="B1018" s="13">
        <v>20</v>
      </c>
      <c r="C1018" s="14" t="s">
        <v>92</v>
      </c>
      <c r="D1018" s="14" t="s">
        <v>93</v>
      </c>
      <c r="E1018" s="15">
        <v>519</v>
      </c>
      <c r="F1018" s="15">
        <v>608</v>
      </c>
      <c r="G1018" s="66">
        <v>1127</v>
      </c>
      <c r="H1018" s="17">
        <v>0</v>
      </c>
      <c r="I1018" s="13">
        <v>0</v>
      </c>
      <c r="J1018" s="13">
        <v>10</v>
      </c>
      <c r="K1018" s="49">
        <v>30</v>
      </c>
    </row>
    <row r="1019" spans="1:11" ht="12.75">
      <c r="A1019" s="13">
        <v>22</v>
      </c>
      <c r="B1019" s="13">
        <v>20</v>
      </c>
      <c r="C1019" s="14" t="s">
        <v>47</v>
      </c>
      <c r="D1019" s="14" t="s">
        <v>1</v>
      </c>
      <c r="E1019" s="15">
        <v>432</v>
      </c>
      <c r="F1019" s="15">
        <v>572</v>
      </c>
      <c r="G1019" s="66">
        <v>1004</v>
      </c>
      <c r="H1019" s="17">
        <v>0</v>
      </c>
      <c r="I1019" s="13">
        <v>0</v>
      </c>
      <c r="J1019" s="13">
        <v>4</v>
      </c>
      <c r="K1019" s="49">
        <v>30</v>
      </c>
    </row>
    <row r="1020" spans="1:11" ht="12.75">
      <c r="A1020" s="13">
        <v>23</v>
      </c>
      <c r="B1020" s="13">
        <v>20</v>
      </c>
      <c r="C1020" s="14" t="s">
        <v>34</v>
      </c>
      <c r="D1020" s="14" t="s">
        <v>35</v>
      </c>
      <c r="E1020" s="15">
        <v>552</v>
      </c>
      <c r="F1020" s="15">
        <v>415</v>
      </c>
      <c r="G1020" s="66">
        <v>967</v>
      </c>
      <c r="H1020" s="17">
        <v>0</v>
      </c>
      <c r="I1020" s="13">
        <v>0</v>
      </c>
      <c r="J1020" s="13">
        <v>16</v>
      </c>
      <c r="K1020" s="49">
        <v>30</v>
      </c>
    </row>
    <row r="1021" spans="1:11" ht="12.75">
      <c r="A1021" s="13">
        <v>24</v>
      </c>
      <c r="B1021" s="13">
        <v>20</v>
      </c>
      <c r="C1021" s="14" t="s">
        <v>59</v>
      </c>
      <c r="D1021" s="14" t="s">
        <v>1</v>
      </c>
      <c r="E1021" s="15">
        <v>715</v>
      </c>
      <c r="F1021" s="15">
        <v>228</v>
      </c>
      <c r="G1021" s="66">
        <v>943</v>
      </c>
      <c r="H1021" s="17">
        <v>0</v>
      </c>
      <c r="I1021" s="13">
        <v>0</v>
      </c>
      <c r="J1021" s="13">
        <v>10</v>
      </c>
      <c r="K1021" s="49">
        <v>30</v>
      </c>
    </row>
    <row r="1022" spans="1:11" ht="12.75">
      <c r="A1022" s="13">
        <v>25</v>
      </c>
      <c r="B1022" s="13">
        <v>20</v>
      </c>
      <c r="C1022" s="14" t="s">
        <v>30</v>
      </c>
      <c r="D1022" s="14" t="s">
        <v>31</v>
      </c>
      <c r="E1022" s="15">
        <v>373</v>
      </c>
      <c r="F1022" s="15">
        <v>495</v>
      </c>
      <c r="G1022" s="66">
        <v>868</v>
      </c>
      <c r="H1022" s="17">
        <v>0</v>
      </c>
      <c r="I1022" s="13">
        <v>0</v>
      </c>
      <c r="J1022" s="13">
        <v>8</v>
      </c>
      <c r="K1022" s="49">
        <v>30</v>
      </c>
    </row>
    <row r="1023" spans="1:11" ht="12.75">
      <c r="A1023" s="13">
        <v>26</v>
      </c>
      <c r="B1023" s="13">
        <v>20</v>
      </c>
      <c r="C1023" s="14" t="s">
        <v>52</v>
      </c>
      <c r="D1023" s="14" t="s">
        <v>35</v>
      </c>
      <c r="E1023" s="15">
        <v>696</v>
      </c>
      <c r="F1023" s="15">
        <v>124</v>
      </c>
      <c r="G1023" s="66">
        <v>820</v>
      </c>
      <c r="H1023" s="17">
        <v>0</v>
      </c>
      <c r="I1023" s="13">
        <v>0</v>
      </c>
      <c r="J1023" s="13">
        <v>6</v>
      </c>
      <c r="K1023" s="49">
        <v>30</v>
      </c>
    </row>
    <row r="1024" spans="1:11" ht="12.75">
      <c r="A1024" s="13">
        <v>27</v>
      </c>
      <c r="B1024" s="13">
        <v>20</v>
      </c>
      <c r="C1024" s="14" t="s">
        <v>51</v>
      </c>
      <c r="D1024" s="14" t="s">
        <v>1</v>
      </c>
      <c r="E1024" s="15">
        <v>260</v>
      </c>
      <c r="F1024" s="15">
        <v>340</v>
      </c>
      <c r="G1024" s="66">
        <v>600</v>
      </c>
      <c r="H1024" s="17">
        <v>0</v>
      </c>
      <c r="I1024" s="13">
        <v>0</v>
      </c>
      <c r="J1024" s="13">
        <v>8</v>
      </c>
      <c r="K1024" s="49">
        <v>30</v>
      </c>
    </row>
    <row r="1025" spans="2:10" ht="16.5">
      <c r="B1025" s="75">
        <f>SUM(B998:B1024)</f>
        <v>540</v>
      </c>
      <c r="C1025" s="74"/>
      <c r="D1025" s="77">
        <v>27</v>
      </c>
      <c r="E1025" s="86">
        <v>731</v>
      </c>
      <c r="F1025" s="86">
        <f>D1025+E1025</f>
        <v>758</v>
      </c>
      <c r="G1025" s="79"/>
      <c r="H1025" s="75">
        <f>SUM(H998:H1024)</f>
        <v>459</v>
      </c>
      <c r="I1025" s="75">
        <f>SUM(I998:I1024)</f>
        <v>54</v>
      </c>
      <c r="J1025" s="75">
        <f>SUM(J998:J1024)</f>
        <v>152</v>
      </c>
    </row>
    <row r="1026" spans="5:10" ht="15.75">
      <c r="E1026" s="317" t="s">
        <v>105</v>
      </c>
      <c r="F1026" s="317"/>
      <c r="G1026" s="317"/>
      <c r="H1026" s="317"/>
      <c r="I1026" s="318">
        <v>4512</v>
      </c>
      <c r="J1026" s="318"/>
    </row>
    <row r="1027" spans="5:10" ht="15.75">
      <c r="E1027" s="319" t="s">
        <v>106</v>
      </c>
      <c r="F1027" s="319"/>
      <c r="G1027" s="319"/>
      <c r="H1027" s="319"/>
      <c r="I1027" s="320">
        <v>110</v>
      </c>
      <c r="J1027" s="320"/>
    </row>
    <row r="1028" spans="5:10" ht="15.75">
      <c r="E1028" s="319" t="s">
        <v>107</v>
      </c>
      <c r="F1028" s="319"/>
      <c r="G1028" s="319"/>
      <c r="H1028" s="319"/>
      <c r="I1028" s="320">
        <v>0</v>
      </c>
      <c r="J1028" s="320"/>
    </row>
    <row r="1029" spans="5:10" ht="15.75">
      <c r="E1029" s="317" t="s">
        <v>108</v>
      </c>
      <c r="F1029" s="317"/>
      <c r="G1029" s="317"/>
      <c r="H1029" s="317"/>
      <c r="I1029" s="317">
        <f>SUM(J1025+I1026+I1027)-I1028</f>
        <v>4774</v>
      </c>
      <c r="J1029" s="317"/>
    </row>
  </sheetData>
  <sheetProtection selectLockedCells="1" selectUnlockedCells="1"/>
  <mergeCells count="300">
    <mergeCell ref="E1027:H1027"/>
    <mergeCell ref="I1027:J1027"/>
    <mergeCell ref="E1028:H1028"/>
    <mergeCell ref="I1028:J1028"/>
    <mergeCell ref="E1029:H1029"/>
    <mergeCell ref="I1029:J1029"/>
    <mergeCell ref="E993:H993"/>
    <mergeCell ref="I993:J993"/>
    <mergeCell ref="A995:J995"/>
    <mergeCell ref="A996:J996"/>
    <mergeCell ref="E1026:H1026"/>
    <mergeCell ref="I1026:J1026"/>
    <mergeCell ref="E990:H990"/>
    <mergeCell ref="I990:J990"/>
    <mergeCell ref="E991:H991"/>
    <mergeCell ref="I991:J991"/>
    <mergeCell ref="E992:H992"/>
    <mergeCell ref="I992:J992"/>
    <mergeCell ref="E956:H956"/>
    <mergeCell ref="I956:J956"/>
    <mergeCell ref="E957:H957"/>
    <mergeCell ref="I957:J957"/>
    <mergeCell ref="A959:J959"/>
    <mergeCell ref="A960:J960"/>
    <mergeCell ref="A923:J923"/>
    <mergeCell ref="A924:J924"/>
    <mergeCell ref="E954:H954"/>
    <mergeCell ref="I954:J954"/>
    <mergeCell ref="E955:H955"/>
    <mergeCell ref="I955:J955"/>
    <mergeCell ref="E919:H919"/>
    <mergeCell ref="I919:J919"/>
    <mergeCell ref="E920:H920"/>
    <mergeCell ref="I920:J920"/>
    <mergeCell ref="E921:H921"/>
    <mergeCell ref="I921:J921"/>
    <mergeCell ref="E884:H884"/>
    <mergeCell ref="I884:J884"/>
    <mergeCell ref="A886:J886"/>
    <mergeCell ref="A887:J887"/>
    <mergeCell ref="E918:H918"/>
    <mergeCell ref="I918:J918"/>
    <mergeCell ref="E881:H881"/>
    <mergeCell ref="I881:J881"/>
    <mergeCell ref="E882:H882"/>
    <mergeCell ref="I882:J882"/>
    <mergeCell ref="E883:H883"/>
    <mergeCell ref="I883:J883"/>
    <mergeCell ref="E847:H847"/>
    <mergeCell ref="I847:J847"/>
    <mergeCell ref="E848:H848"/>
    <mergeCell ref="I848:J848"/>
    <mergeCell ref="A850:J850"/>
    <mergeCell ref="A851:J851"/>
    <mergeCell ref="A811:J811"/>
    <mergeCell ref="A812:J812"/>
    <mergeCell ref="E845:H845"/>
    <mergeCell ref="I845:J845"/>
    <mergeCell ref="E846:H846"/>
    <mergeCell ref="I846:J846"/>
    <mergeCell ref="E807:H807"/>
    <mergeCell ref="I807:J807"/>
    <mergeCell ref="E808:H808"/>
    <mergeCell ref="I808:J808"/>
    <mergeCell ref="E809:H809"/>
    <mergeCell ref="I809:J809"/>
    <mergeCell ref="E775:H775"/>
    <mergeCell ref="I775:J775"/>
    <mergeCell ref="A777:J777"/>
    <mergeCell ref="A778:J778"/>
    <mergeCell ref="E806:H806"/>
    <mergeCell ref="I806:J806"/>
    <mergeCell ref="E772:H772"/>
    <mergeCell ref="I772:J772"/>
    <mergeCell ref="E773:H773"/>
    <mergeCell ref="I773:J773"/>
    <mergeCell ref="E774:H774"/>
    <mergeCell ref="I774:J774"/>
    <mergeCell ref="E735:H735"/>
    <mergeCell ref="I735:J735"/>
    <mergeCell ref="E736:H736"/>
    <mergeCell ref="I736:J736"/>
    <mergeCell ref="A739:J739"/>
    <mergeCell ref="A740:J740"/>
    <mergeCell ref="A702:J702"/>
    <mergeCell ref="A703:J703"/>
    <mergeCell ref="E733:H733"/>
    <mergeCell ref="I733:J733"/>
    <mergeCell ref="E734:H734"/>
    <mergeCell ref="I734:J734"/>
    <mergeCell ref="E698:H698"/>
    <mergeCell ref="I698:J698"/>
    <mergeCell ref="E699:H699"/>
    <mergeCell ref="I699:J699"/>
    <mergeCell ref="E700:H700"/>
    <mergeCell ref="I700:J700"/>
    <mergeCell ref="E662:H662"/>
    <mergeCell ref="I662:J662"/>
    <mergeCell ref="A664:J664"/>
    <mergeCell ref="A665:J665"/>
    <mergeCell ref="E697:H697"/>
    <mergeCell ref="I697:J697"/>
    <mergeCell ref="E659:H659"/>
    <mergeCell ref="I659:J659"/>
    <mergeCell ref="E660:H660"/>
    <mergeCell ref="I660:J660"/>
    <mergeCell ref="E661:H661"/>
    <mergeCell ref="I661:J661"/>
    <mergeCell ref="E620:H620"/>
    <mergeCell ref="I620:J620"/>
    <mergeCell ref="E621:H621"/>
    <mergeCell ref="I621:J621"/>
    <mergeCell ref="A624:J624"/>
    <mergeCell ref="A625:J625"/>
    <mergeCell ref="A586:J586"/>
    <mergeCell ref="A587:J587"/>
    <mergeCell ref="E618:H618"/>
    <mergeCell ref="I618:J618"/>
    <mergeCell ref="E619:H619"/>
    <mergeCell ref="I619:J619"/>
    <mergeCell ref="E582:H582"/>
    <mergeCell ref="I582:J582"/>
    <mergeCell ref="E583:H583"/>
    <mergeCell ref="I583:J583"/>
    <mergeCell ref="E584:H584"/>
    <mergeCell ref="I584:J584"/>
    <mergeCell ref="E551:H551"/>
    <mergeCell ref="I551:J551"/>
    <mergeCell ref="A553:J553"/>
    <mergeCell ref="A554:J554"/>
    <mergeCell ref="E581:H581"/>
    <mergeCell ref="I581:J581"/>
    <mergeCell ref="E548:H548"/>
    <mergeCell ref="I548:J548"/>
    <mergeCell ref="E549:H549"/>
    <mergeCell ref="I549:J549"/>
    <mergeCell ref="E550:H550"/>
    <mergeCell ref="I550:J550"/>
    <mergeCell ref="E519:H519"/>
    <mergeCell ref="I519:J519"/>
    <mergeCell ref="E520:H520"/>
    <mergeCell ref="I520:J520"/>
    <mergeCell ref="A522:J522"/>
    <mergeCell ref="A523:J523"/>
    <mergeCell ref="A491:J491"/>
    <mergeCell ref="A492:J492"/>
    <mergeCell ref="E517:H517"/>
    <mergeCell ref="I517:J517"/>
    <mergeCell ref="E518:H518"/>
    <mergeCell ref="I518:J518"/>
    <mergeCell ref="E487:H487"/>
    <mergeCell ref="I487:J487"/>
    <mergeCell ref="E488:H488"/>
    <mergeCell ref="I488:J488"/>
    <mergeCell ref="E489:H489"/>
    <mergeCell ref="I489:J489"/>
    <mergeCell ref="E455:H455"/>
    <mergeCell ref="I455:J455"/>
    <mergeCell ref="A457:J457"/>
    <mergeCell ref="A458:J458"/>
    <mergeCell ref="E486:H486"/>
    <mergeCell ref="I486:J486"/>
    <mergeCell ref="E452:H452"/>
    <mergeCell ref="I452:J452"/>
    <mergeCell ref="E453:H453"/>
    <mergeCell ref="I453:J453"/>
    <mergeCell ref="E454:H454"/>
    <mergeCell ref="I454:J454"/>
    <mergeCell ref="E420:H420"/>
    <mergeCell ref="I420:J420"/>
    <mergeCell ref="E421:H421"/>
    <mergeCell ref="I421:J421"/>
    <mergeCell ref="A423:J423"/>
    <mergeCell ref="A424:J424"/>
    <mergeCell ref="A391:J391"/>
    <mergeCell ref="A392:J392"/>
    <mergeCell ref="E418:H418"/>
    <mergeCell ref="I418:J418"/>
    <mergeCell ref="E419:H419"/>
    <mergeCell ref="I419:J419"/>
    <mergeCell ref="E387:H387"/>
    <mergeCell ref="I387:J387"/>
    <mergeCell ref="E388:H388"/>
    <mergeCell ref="I388:J388"/>
    <mergeCell ref="E389:H389"/>
    <mergeCell ref="I389:J389"/>
    <mergeCell ref="E354:H354"/>
    <mergeCell ref="I354:J354"/>
    <mergeCell ref="A356:J356"/>
    <mergeCell ref="A357:J357"/>
    <mergeCell ref="E386:H386"/>
    <mergeCell ref="I386:J386"/>
    <mergeCell ref="E351:H351"/>
    <mergeCell ref="I351:J351"/>
    <mergeCell ref="E352:H352"/>
    <mergeCell ref="I352:J352"/>
    <mergeCell ref="E353:H353"/>
    <mergeCell ref="I353:J353"/>
    <mergeCell ref="E318:H318"/>
    <mergeCell ref="I318:J318"/>
    <mergeCell ref="E319:H319"/>
    <mergeCell ref="I319:J319"/>
    <mergeCell ref="A321:J321"/>
    <mergeCell ref="A322:J322"/>
    <mergeCell ref="A284:J284"/>
    <mergeCell ref="A285:J285"/>
    <mergeCell ref="E316:H316"/>
    <mergeCell ref="I316:J316"/>
    <mergeCell ref="E317:H317"/>
    <mergeCell ref="I317:J317"/>
    <mergeCell ref="E280:H280"/>
    <mergeCell ref="I280:J280"/>
    <mergeCell ref="E281:H281"/>
    <mergeCell ref="I281:J281"/>
    <mergeCell ref="E282:H282"/>
    <mergeCell ref="I282:J282"/>
    <mergeCell ref="E248:H248"/>
    <mergeCell ref="I248:J248"/>
    <mergeCell ref="A250:J250"/>
    <mergeCell ref="A251:J251"/>
    <mergeCell ref="E279:H279"/>
    <mergeCell ref="I279:J279"/>
    <mergeCell ref="E245:H245"/>
    <mergeCell ref="I245:J245"/>
    <mergeCell ref="E246:H246"/>
    <mergeCell ref="I246:J246"/>
    <mergeCell ref="E247:H247"/>
    <mergeCell ref="I247:J247"/>
    <mergeCell ref="E214:H214"/>
    <mergeCell ref="I214:J214"/>
    <mergeCell ref="E215:H215"/>
    <mergeCell ref="I215:J215"/>
    <mergeCell ref="A217:J217"/>
    <mergeCell ref="A218:J218"/>
    <mergeCell ref="A185:J185"/>
    <mergeCell ref="A186:J186"/>
    <mergeCell ref="E212:H212"/>
    <mergeCell ref="I212:J212"/>
    <mergeCell ref="E213:H213"/>
    <mergeCell ref="I213:J213"/>
    <mergeCell ref="E181:H181"/>
    <mergeCell ref="I181:J181"/>
    <mergeCell ref="E182:H182"/>
    <mergeCell ref="I182:J182"/>
    <mergeCell ref="E183:H183"/>
    <mergeCell ref="I183:J183"/>
    <mergeCell ref="E152:H152"/>
    <mergeCell ref="I152:J152"/>
    <mergeCell ref="A154:J154"/>
    <mergeCell ref="A155:J155"/>
    <mergeCell ref="E180:H180"/>
    <mergeCell ref="I180:J180"/>
    <mergeCell ref="E149:H149"/>
    <mergeCell ref="I149:J149"/>
    <mergeCell ref="E150:H150"/>
    <mergeCell ref="I150:J150"/>
    <mergeCell ref="E151:H151"/>
    <mergeCell ref="I151:J151"/>
    <mergeCell ref="E121:H121"/>
    <mergeCell ref="I121:J121"/>
    <mergeCell ref="E122:H122"/>
    <mergeCell ref="I122:J122"/>
    <mergeCell ref="A124:J124"/>
    <mergeCell ref="A125:J125"/>
    <mergeCell ref="A91:J91"/>
    <mergeCell ref="A92:J92"/>
    <mergeCell ref="E119:H119"/>
    <mergeCell ref="I119:J119"/>
    <mergeCell ref="E120:H120"/>
    <mergeCell ref="I120:J120"/>
    <mergeCell ref="E87:H87"/>
    <mergeCell ref="I87:J87"/>
    <mergeCell ref="E88:H88"/>
    <mergeCell ref="I88:J88"/>
    <mergeCell ref="E89:H89"/>
    <mergeCell ref="I89:J89"/>
    <mergeCell ref="E61:H61"/>
    <mergeCell ref="I61:J61"/>
    <mergeCell ref="A63:J63"/>
    <mergeCell ref="A64:J64"/>
    <mergeCell ref="E86:H86"/>
    <mergeCell ref="I86:J86"/>
    <mergeCell ref="E58:H58"/>
    <mergeCell ref="I58:J58"/>
    <mergeCell ref="E59:H59"/>
    <mergeCell ref="I59:J59"/>
    <mergeCell ref="E60:H60"/>
    <mergeCell ref="I60:J60"/>
    <mergeCell ref="E28:H28"/>
    <mergeCell ref="I28:J28"/>
    <mergeCell ref="E29:H29"/>
    <mergeCell ref="I29:J29"/>
    <mergeCell ref="A31:J31"/>
    <mergeCell ref="A32:J32"/>
    <mergeCell ref="A1:J1"/>
    <mergeCell ref="A2:J2"/>
    <mergeCell ref="E26:H26"/>
    <mergeCell ref="I26:J26"/>
    <mergeCell ref="E27:H27"/>
    <mergeCell ref="I27:J27"/>
  </mergeCells>
  <printOptions/>
  <pageMargins left="0.7479166666666667" right="0.7479166666666667" top="0.5201388888888889" bottom="0.5701388888888889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32"/>
  <sheetViews>
    <sheetView zoomScale="110" zoomScaleNormal="110" zoomScalePageLayoutView="0" workbookViewId="0" topLeftCell="A1175">
      <selection activeCell="O1135" sqref="O1135"/>
    </sheetView>
  </sheetViews>
  <sheetFormatPr defaultColWidth="8.375" defaultRowHeight="12.75"/>
  <cols>
    <col min="1" max="1" width="3.375" style="0" customWidth="1"/>
    <col min="2" max="2" width="20.375" style="0" customWidth="1"/>
    <col min="3" max="3" width="19.375" style="0" customWidth="1"/>
    <col min="4" max="4" width="6.375" style="0" customWidth="1"/>
    <col min="5" max="5" width="6.125" style="0" customWidth="1"/>
    <col min="6" max="6" width="5.375" style="0" customWidth="1"/>
    <col min="7" max="7" width="6.375" style="0" customWidth="1"/>
    <col min="8" max="8" width="4.375" style="0" customWidth="1"/>
    <col min="9" max="11" width="6.375" style="0" customWidth="1"/>
    <col min="12" max="12" width="5.375" style="0" customWidth="1"/>
    <col min="13" max="13" width="10.375" style="0" customWidth="1"/>
    <col min="14" max="16" width="5.375" style="0" customWidth="1"/>
    <col min="17" max="17" width="7.375" style="0" customWidth="1"/>
    <col min="18" max="18" width="5.375" style="0" customWidth="1"/>
    <col min="19" max="22" width="3.375" style="0" customWidth="1"/>
  </cols>
  <sheetData>
    <row r="1" spans="1:16" ht="12.75" customHeight="1">
      <c r="A1" s="88"/>
      <c r="B1" s="43"/>
      <c r="C1" s="43"/>
      <c r="D1" s="43"/>
      <c r="E1" s="43"/>
      <c r="F1" s="43"/>
      <c r="G1" s="43"/>
      <c r="H1" s="43"/>
      <c r="I1" s="43"/>
      <c r="J1" s="43"/>
      <c r="K1" s="43"/>
      <c r="L1" s="1"/>
      <c r="M1" s="1"/>
      <c r="N1" s="1"/>
      <c r="O1" s="1"/>
      <c r="P1" s="1"/>
    </row>
    <row r="2" spans="1:16" ht="15" customHeight="1">
      <c r="A2" s="321" t="s">
        <v>102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1"/>
      <c r="M2" s="1"/>
      <c r="N2" s="1"/>
      <c r="O2" s="1"/>
      <c r="P2" s="1"/>
    </row>
    <row r="3" spans="1:16" ht="15" customHeight="1">
      <c r="A3" s="321" t="s">
        <v>142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1"/>
      <c r="M3" s="1"/>
      <c r="N3" s="1"/>
      <c r="O3" s="1"/>
      <c r="P3" s="1"/>
    </row>
    <row r="4" spans="1:16" ht="12.75" customHeight="1">
      <c r="A4" s="69" t="s">
        <v>63</v>
      </c>
      <c r="B4" s="69" t="s">
        <v>64</v>
      </c>
      <c r="C4" s="69" t="s">
        <v>65</v>
      </c>
      <c r="D4" s="69" t="s">
        <v>66</v>
      </c>
      <c r="E4" s="68" t="s">
        <v>9</v>
      </c>
      <c r="F4" s="68" t="s">
        <v>10</v>
      </c>
      <c r="G4" s="68" t="s">
        <v>11</v>
      </c>
      <c r="H4" s="68" t="s">
        <v>67</v>
      </c>
      <c r="I4" s="68" t="s">
        <v>68</v>
      </c>
      <c r="J4" s="68"/>
      <c r="K4" s="68" t="s">
        <v>69</v>
      </c>
      <c r="L4" s="1"/>
      <c r="M4" s="1"/>
      <c r="N4" s="1"/>
      <c r="O4" s="1"/>
      <c r="P4" s="1"/>
    </row>
    <row r="5" spans="1:16" ht="12.75" customHeight="1">
      <c r="A5" s="37">
        <v>1</v>
      </c>
      <c r="B5" s="37"/>
      <c r="C5" s="90"/>
      <c r="D5" s="32"/>
      <c r="E5" s="17"/>
      <c r="F5" s="17"/>
      <c r="G5" s="17"/>
      <c r="H5" s="17"/>
      <c r="I5" s="91"/>
      <c r="J5" s="91"/>
      <c r="K5" s="68"/>
      <c r="L5" s="1"/>
      <c r="M5" s="1"/>
      <c r="N5" s="1"/>
      <c r="O5" s="1"/>
      <c r="P5" s="1"/>
    </row>
    <row r="6" spans="1:16" ht="12.75" customHeight="1">
      <c r="A6" s="37">
        <v>2</v>
      </c>
      <c r="B6" s="37"/>
      <c r="C6" s="90"/>
      <c r="D6" s="32"/>
      <c r="E6" s="17"/>
      <c r="F6" s="17"/>
      <c r="G6" s="17"/>
      <c r="H6" s="17"/>
      <c r="I6" s="91"/>
      <c r="J6" s="91"/>
      <c r="K6" s="68"/>
      <c r="L6" s="1"/>
      <c r="M6" s="1"/>
      <c r="N6" s="1"/>
      <c r="O6" s="1"/>
      <c r="P6" s="1"/>
    </row>
    <row r="7" spans="1:16" ht="12.75" customHeight="1">
      <c r="A7" s="37">
        <v>3</v>
      </c>
      <c r="B7" s="37"/>
      <c r="C7" s="90"/>
      <c r="D7" s="32"/>
      <c r="E7" s="17"/>
      <c r="F7" s="17"/>
      <c r="G7" s="17"/>
      <c r="H7" s="17"/>
      <c r="I7" s="91"/>
      <c r="J7" s="91"/>
      <c r="K7" s="68"/>
      <c r="L7" s="1"/>
      <c r="M7" s="1"/>
      <c r="N7" s="1"/>
      <c r="O7" s="1"/>
      <c r="P7" s="1"/>
    </row>
    <row r="8" spans="1:16" ht="12.75" customHeight="1">
      <c r="A8" s="37">
        <v>4</v>
      </c>
      <c r="B8" s="37"/>
      <c r="C8" s="90"/>
      <c r="D8" s="32"/>
      <c r="E8" s="17"/>
      <c r="F8" s="17"/>
      <c r="G8" s="17"/>
      <c r="H8" s="17"/>
      <c r="I8" s="91"/>
      <c r="J8" s="91"/>
      <c r="K8" s="68"/>
      <c r="L8" s="1"/>
      <c r="M8" s="1"/>
      <c r="N8" s="1"/>
      <c r="O8" s="1"/>
      <c r="P8" s="1"/>
    </row>
    <row r="9" spans="1:16" ht="12.75" customHeight="1">
      <c r="A9" s="37">
        <v>5</v>
      </c>
      <c r="B9" s="37"/>
      <c r="C9" s="90"/>
      <c r="D9" s="32"/>
      <c r="E9" s="17"/>
      <c r="F9" s="17"/>
      <c r="G9" s="17"/>
      <c r="H9" s="17"/>
      <c r="I9" s="91"/>
      <c r="J9" s="91"/>
      <c r="K9" s="68"/>
      <c r="L9" s="1"/>
      <c r="M9" s="1"/>
      <c r="N9" s="1"/>
      <c r="O9" s="1"/>
      <c r="P9" s="1"/>
    </row>
    <row r="10" spans="1:16" ht="12.75" customHeight="1">
      <c r="A10" s="37">
        <v>6</v>
      </c>
      <c r="B10" s="37"/>
      <c r="C10" s="90"/>
      <c r="D10" s="32"/>
      <c r="E10" s="17"/>
      <c r="F10" s="17"/>
      <c r="G10" s="17"/>
      <c r="H10" s="17"/>
      <c r="I10" s="91"/>
      <c r="J10" s="91"/>
      <c r="K10" s="68"/>
      <c r="L10" s="1"/>
      <c r="M10" s="1"/>
      <c r="N10" s="1"/>
      <c r="O10" s="1"/>
      <c r="P10" s="1"/>
    </row>
    <row r="11" spans="1:16" ht="12.75" customHeight="1">
      <c r="A11" s="37">
        <v>7</v>
      </c>
      <c r="B11" s="37"/>
      <c r="C11" s="90"/>
      <c r="D11" s="32"/>
      <c r="E11" s="17"/>
      <c r="F11" s="17"/>
      <c r="G11" s="17"/>
      <c r="H11" s="17"/>
      <c r="I11" s="91"/>
      <c r="J11" s="91"/>
      <c r="K11" s="68"/>
      <c r="L11" s="1"/>
      <c r="M11" s="1"/>
      <c r="N11" s="1"/>
      <c r="O11" s="1"/>
      <c r="P11" s="1"/>
    </row>
    <row r="12" spans="1:16" ht="12.75" customHeight="1">
      <c r="A12" s="37">
        <v>8</v>
      </c>
      <c r="B12" s="37"/>
      <c r="C12" s="90"/>
      <c r="D12" s="32"/>
      <c r="E12" s="17"/>
      <c r="F12" s="17"/>
      <c r="G12" s="17"/>
      <c r="H12" s="17"/>
      <c r="I12" s="91"/>
      <c r="J12" s="91"/>
      <c r="K12" s="68"/>
      <c r="L12" s="1"/>
      <c r="M12" s="1"/>
      <c r="N12" s="1"/>
      <c r="O12" s="1"/>
      <c r="P12" s="1"/>
    </row>
    <row r="13" spans="1:16" ht="12.75" customHeight="1">
      <c r="A13" s="37">
        <v>9</v>
      </c>
      <c r="B13" s="37"/>
      <c r="C13" s="90"/>
      <c r="D13" s="32"/>
      <c r="E13" s="17"/>
      <c r="F13" s="17"/>
      <c r="G13" s="17"/>
      <c r="H13" s="17"/>
      <c r="I13" s="91"/>
      <c r="J13" s="91"/>
      <c r="K13" s="68"/>
      <c r="L13" s="1"/>
      <c r="M13" s="1"/>
      <c r="N13" s="1"/>
      <c r="O13" s="1"/>
      <c r="P13" s="1"/>
    </row>
    <row r="14" spans="1:16" ht="12.75" customHeight="1">
      <c r="A14" s="37">
        <v>10</v>
      </c>
      <c r="B14" s="37"/>
      <c r="C14" s="90"/>
      <c r="D14" s="32"/>
      <c r="E14" s="17"/>
      <c r="F14" s="17"/>
      <c r="G14" s="17"/>
      <c r="H14" s="17"/>
      <c r="I14" s="91"/>
      <c r="J14" s="91"/>
      <c r="K14" s="68"/>
      <c r="L14" s="1"/>
      <c r="M14" s="1"/>
      <c r="N14" s="1"/>
      <c r="O14" s="1"/>
      <c r="P14" s="1"/>
    </row>
    <row r="15" spans="1:16" ht="12.75" customHeight="1">
      <c r="A15" s="37">
        <v>11</v>
      </c>
      <c r="B15" s="37"/>
      <c r="C15" s="90"/>
      <c r="D15" s="32"/>
      <c r="E15" s="17"/>
      <c r="F15" s="17"/>
      <c r="G15" s="17"/>
      <c r="H15" s="17"/>
      <c r="I15" s="91"/>
      <c r="J15" s="91"/>
      <c r="K15" s="68"/>
      <c r="L15" s="1"/>
      <c r="M15" s="1"/>
      <c r="N15" s="1"/>
      <c r="O15" s="1"/>
      <c r="P15" s="1"/>
    </row>
    <row r="16" spans="1:16" ht="12.75" customHeight="1">
      <c r="A16" s="37">
        <v>12</v>
      </c>
      <c r="B16" s="37"/>
      <c r="C16" s="90"/>
      <c r="D16" s="32"/>
      <c r="E16" s="17"/>
      <c r="F16" s="17"/>
      <c r="G16" s="17"/>
      <c r="H16" s="17"/>
      <c r="I16" s="91"/>
      <c r="J16" s="91"/>
      <c r="K16" s="68"/>
      <c r="L16" s="1"/>
      <c r="M16" s="1"/>
      <c r="N16" s="1"/>
      <c r="O16" s="1"/>
      <c r="P16" s="1"/>
    </row>
    <row r="17" spans="1:16" ht="12.75" customHeight="1">
      <c r="A17" s="37">
        <v>13</v>
      </c>
      <c r="B17" s="37"/>
      <c r="C17" s="90"/>
      <c r="D17" s="32"/>
      <c r="E17" s="17"/>
      <c r="F17" s="17"/>
      <c r="G17" s="17"/>
      <c r="H17" s="17"/>
      <c r="I17" s="91"/>
      <c r="J17" s="91"/>
      <c r="K17" s="68"/>
      <c r="L17" s="1"/>
      <c r="M17" s="1"/>
      <c r="N17" s="1"/>
      <c r="O17" s="1"/>
      <c r="P17" s="1"/>
    </row>
    <row r="18" spans="1:16" ht="12.75" customHeight="1">
      <c r="A18" s="37">
        <v>14</v>
      </c>
      <c r="B18" s="37"/>
      <c r="C18" s="90"/>
      <c r="D18" s="32"/>
      <c r="E18" s="17"/>
      <c r="F18" s="17"/>
      <c r="G18" s="17"/>
      <c r="H18" s="17"/>
      <c r="I18" s="91"/>
      <c r="J18" s="91"/>
      <c r="K18" s="68"/>
      <c r="L18" s="1"/>
      <c r="M18" s="1"/>
      <c r="N18" s="1"/>
      <c r="O18" s="1"/>
      <c r="P18" s="1"/>
    </row>
    <row r="19" spans="1:16" ht="12.75" customHeight="1">
      <c r="A19" s="37">
        <v>15</v>
      </c>
      <c r="B19" s="37"/>
      <c r="C19" s="90"/>
      <c r="D19" s="32"/>
      <c r="E19" s="17"/>
      <c r="F19" s="17"/>
      <c r="G19" s="17"/>
      <c r="H19" s="17"/>
      <c r="I19" s="91"/>
      <c r="J19" s="91"/>
      <c r="K19" s="68"/>
      <c r="L19" s="1"/>
      <c r="M19" s="1"/>
      <c r="N19" s="1"/>
      <c r="O19" s="1"/>
      <c r="P19" s="1"/>
    </row>
    <row r="20" spans="1:16" ht="12.75" customHeight="1">
      <c r="A20" s="37">
        <v>16</v>
      </c>
      <c r="B20" s="37"/>
      <c r="C20" s="90"/>
      <c r="D20" s="32"/>
      <c r="E20" s="17"/>
      <c r="F20" s="17"/>
      <c r="G20" s="17"/>
      <c r="H20" s="17"/>
      <c r="I20" s="91"/>
      <c r="J20" s="91"/>
      <c r="K20" s="68"/>
      <c r="L20" s="1"/>
      <c r="M20" s="1"/>
      <c r="N20" s="1"/>
      <c r="O20" s="1"/>
      <c r="P20" s="1"/>
    </row>
    <row r="21" spans="1:16" ht="12.75" customHeight="1">
      <c r="A21" s="37">
        <v>17</v>
      </c>
      <c r="B21" s="37"/>
      <c r="C21" s="90"/>
      <c r="D21" s="32"/>
      <c r="E21" s="17"/>
      <c r="F21" s="17"/>
      <c r="G21" s="17"/>
      <c r="H21" s="17"/>
      <c r="I21" s="91"/>
      <c r="J21" s="91"/>
      <c r="K21" s="68"/>
      <c r="L21" s="1"/>
      <c r="M21" s="1"/>
      <c r="N21" s="1"/>
      <c r="O21" s="1"/>
      <c r="P21" s="1"/>
    </row>
    <row r="22" spans="1:16" ht="12.75" customHeight="1">
      <c r="A22" s="37">
        <v>18</v>
      </c>
      <c r="B22" s="37"/>
      <c r="C22" s="90"/>
      <c r="D22" s="32"/>
      <c r="E22" s="17"/>
      <c r="F22" s="17"/>
      <c r="G22" s="17"/>
      <c r="H22" s="17"/>
      <c r="I22" s="91"/>
      <c r="J22" s="91"/>
      <c r="K22" s="68"/>
      <c r="L22" s="1"/>
      <c r="M22" s="1"/>
      <c r="N22" s="1"/>
      <c r="O22" s="1"/>
      <c r="P22" s="1"/>
    </row>
    <row r="23" spans="1:16" ht="12.75" customHeight="1">
      <c r="A23" s="37">
        <v>19</v>
      </c>
      <c r="B23" s="37"/>
      <c r="C23" s="90"/>
      <c r="D23" s="32"/>
      <c r="E23" s="17"/>
      <c r="F23" s="17"/>
      <c r="G23" s="17"/>
      <c r="H23" s="17"/>
      <c r="I23" s="91"/>
      <c r="J23" s="91"/>
      <c r="K23" s="68"/>
      <c r="L23" s="1"/>
      <c r="M23" s="1"/>
      <c r="N23" s="1"/>
      <c r="O23" s="1"/>
      <c r="P23" s="1"/>
    </row>
    <row r="24" spans="1:16" ht="12.75" customHeight="1">
      <c r="A24" s="37">
        <v>20</v>
      </c>
      <c r="B24" s="37"/>
      <c r="C24" s="90"/>
      <c r="D24" s="32"/>
      <c r="E24" s="17"/>
      <c r="F24" s="17"/>
      <c r="G24" s="17"/>
      <c r="H24" s="17"/>
      <c r="I24" s="91"/>
      <c r="J24" s="91"/>
      <c r="K24" s="68"/>
      <c r="L24" s="1"/>
      <c r="M24" s="1"/>
      <c r="N24" s="1"/>
      <c r="O24" s="1"/>
      <c r="P24" s="1"/>
    </row>
    <row r="25" spans="1:16" ht="12.75" customHeight="1">
      <c r="A25" s="37">
        <v>21</v>
      </c>
      <c r="B25" s="37"/>
      <c r="C25" s="90"/>
      <c r="D25" s="32"/>
      <c r="E25" s="17"/>
      <c r="F25" s="17"/>
      <c r="G25" s="17"/>
      <c r="H25" s="17"/>
      <c r="I25" s="91"/>
      <c r="J25" s="91"/>
      <c r="K25" s="68"/>
      <c r="L25" s="1"/>
      <c r="M25" s="1"/>
      <c r="N25" s="1"/>
      <c r="O25" s="1"/>
      <c r="P25" s="1"/>
    </row>
    <row r="26" spans="1:16" ht="12.75" customHeight="1">
      <c r="A26" s="37">
        <v>22</v>
      </c>
      <c r="B26" s="37"/>
      <c r="C26" s="90"/>
      <c r="D26" s="32"/>
      <c r="E26" s="17"/>
      <c r="F26" s="17"/>
      <c r="G26" s="17"/>
      <c r="H26" s="17"/>
      <c r="I26" s="91"/>
      <c r="J26" s="91"/>
      <c r="K26" s="68"/>
      <c r="L26" s="1"/>
      <c r="M26" s="1"/>
      <c r="N26" s="1"/>
      <c r="O26" s="1"/>
      <c r="P26" s="1"/>
    </row>
    <row r="27" spans="1:16" ht="12.75" customHeight="1">
      <c r="A27" s="37">
        <v>23</v>
      </c>
      <c r="B27" s="37"/>
      <c r="C27" s="90"/>
      <c r="D27" s="32"/>
      <c r="E27" s="17"/>
      <c r="F27" s="17"/>
      <c r="G27" s="17"/>
      <c r="H27" s="17"/>
      <c r="I27" s="91"/>
      <c r="J27" s="91"/>
      <c r="K27" s="68"/>
      <c r="L27" s="1"/>
      <c r="M27" s="1"/>
      <c r="N27" s="1"/>
      <c r="O27" s="1"/>
      <c r="P27" s="1"/>
    </row>
    <row r="28" spans="1:16" ht="12.75" customHeight="1">
      <c r="A28" s="37">
        <v>24</v>
      </c>
      <c r="B28" s="37"/>
      <c r="C28" s="90"/>
      <c r="D28" s="32"/>
      <c r="E28" s="17"/>
      <c r="F28" s="17"/>
      <c r="G28" s="17"/>
      <c r="H28" s="17"/>
      <c r="I28" s="91"/>
      <c r="J28" s="91"/>
      <c r="K28" s="68"/>
      <c r="L28" s="1"/>
      <c r="M28" s="1"/>
      <c r="N28" s="1"/>
      <c r="O28" s="1"/>
      <c r="P28" s="1"/>
    </row>
    <row r="29" spans="1:16" ht="12.75" customHeight="1">
      <c r="A29" s="37">
        <v>25</v>
      </c>
      <c r="B29" s="37"/>
      <c r="C29" s="90"/>
      <c r="D29" s="32"/>
      <c r="E29" s="17"/>
      <c r="F29" s="17"/>
      <c r="G29" s="17"/>
      <c r="H29" s="17"/>
      <c r="I29" s="91"/>
      <c r="J29" s="91"/>
      <c r="K29" s="68"/>
      <c r="L29" s="1"/>
      <c r="M29" s="1"/>
      <c r="N29" s="1"/>
      <c r="O29" s="1"/>
      <c r="P29" s="1"/>
    </row>
    <row r="30" spans="1:16" ht="12.75" customHeight="1">
      <c r="A30" s="37">
        <v>26</v>
      </c>
      <c r="B30" s="37"/>
      <c r="C30" s="90"/>
      <c r="D30" s="32"/>
      <c r="E30" s="17"/>
      <c r="F30" s="17"/>
      <c r="G30" s="17"/>
      <c r="H30" s="17"/>
      <c r="I30" s="91"/>
      <c r="J30" s="91"/>
      <c r="K30" s="68"/>
      <c r="L30" s="1"/>
      <c r="M30" s="1"/>
      <c r="N30" s="1"/>
      <c r="O30" s="1"/>
      <c r="P30" s="1"/>
    </row>
    <row r="31" spans="1:16" ht="12.75" customHeight="1">
      <c r="A31" s="37">
        <v>27</v>
      </c>
      <c r="B31" s="37"/>
      <c r="C31" s="90"/>
      <c r="D31" s="32"/>
      <c r="E31" s="17"/>
      <c r="F31" s="17"/>
      <c r="G31" s="17"/>
      <c r="H31" s="17"/>
      <c r="I31" s="91"/>
      <c r="J31" s="91"/>
      <c r="K31" s="68"/>
      <c r="L31" s="1"/>
      <c r="M31" s="1"/>
      <c r="N31" s="1"/>
      <c r="O31" s="1"/>
      <c r="P31" s="1"/>
    </row>
    <row r="32" spans="1:16" ht="12.75">
      <c r="A32" s="37"/>
      <c r="B32" s="37"/>
      <c r="C32" s="37"/>
      <c r="D32" s="32"/>
      <c r="E32" s="32">
        <f>SUM(E5:E31)</f>
        <v>0</v>
      </c>
      <c r="F32" s="32">
        <f>SUM(F5:F31)</f>
        <v>0</v>
      </c>
      <c r="G32" s="32">
        <f>SUM(G5:G31)</f>
        <v>0</v>
      </c>
      <c r="H32" s="32">
        <f>SUM(H5:H31)</f>
        <v>0</v>
      </c>
      <c r="I32" s="32">
        <f>SUM(I5:I31)</f>
        <v>0</v>
      </c>
      <c r="J32" s="32">
        <f>SUM(J6:J31)</f>
        <v>0</v>
      </c>
      <c r="K32" s="32">
        <f>(J32/800)*5</f>
        <v>0</v>
      </c>
      <c r="L32" s="1"/>
      <c r="M32" s="1"/>
      <c r="N32" s="1"/>
      <c r="O32" s="1"/>
      <c r="P32" s="1"/>
    </row>
    <row r="33" spans="1:16" ht="12.75">
      <c r="A33" s="92"/>
      <c r="B33" s="92"/>
      <c r="C33" s="92"/>
      <c r="D33" s="93"/>
      <c r="E33" s="93"/>
      <c r="F33" s="93"/>
      <c r="G33" s="93"/>
      <c r="H33" s="93"/>
      <c r="I33" s="93"/>
      <c r="J33" s="93"/>
      <c r="K33" s="93"/>
      <c r="L33" s="1"/>
      <c r="M33" s="1"/>
      <c r="N33" s="1"/>
      <c r="O33" s="1"/>
      <c r="P33" s="1"/>
    </row>
    <row r="34" spans="1:16" ht="18">
      <c r="A34" s="316" t="s">
        <v>102</v>
      </c>
      <c r="B34" s="316"/>
      <c r="C34" s="316"/>
      <c r="D34" s="316"/>
      <c r="E34" s="316"/>
      <c r="F34" s="316"/>
      <c r="G34" s="316"/>
      <c r="H34" s="316"/>
      <c r="I34" s="316"/>
      <c r="J34" s="316"/>
      <c r="K34" s="89"/>
      <c r="L34" s="1"/>
      <c r="M34" s="1"/>
      <c r="N34" s="1"/>
      <c r="O34" s="1"/>
      <c r="P34" s="1"/>
    </row>
    <row r="35" spans="1:16" ht="18">
      <c r="A35" s="321" t="s">
        <v>143</v>
      </c>
      <c r="B35" s="321"/>
      <c r="C35" s="321"/>
      <c r="D35" s="321"/>
      <c r="E35" s="321"/>
      <c r="F35" s="321"/>
      <c r="G35" s="321"/>
      <c r="H35" s="321"/>
      <c r="I35" s="321"/>
      <c r="J35" s="321"/>
      <c r="K35" s="321"/>
      <c r="L35" s="1"/>
      <c r="M35" s="1"/>
      <c r="N35" s="1"/>
      <c r="O35" s="1"/>
      <c r="P35" s="1"/>
    </row>
    <row r="36" spans="1:16" ht="12.75">
      <c r="A36" s="69" t="s">
        <v>63</v>
      </c>
      <c r="B36" s="69" t="s">
        <v>64</v>
      </c>
      <c r="C36" s="69" t="s">
        <v>65</v>
      </c>
      <c r="D36" s="69" t="s">
        <v>66</v>
      </c>
      <c r="E36" s="68" t="s">
        <v>9</v>
      </c>
      <c r="F36" s="68" t="s">
        <v>10</v>
      </c>
      <c r="G36" s="68" t="s">
        <v>11</v>
      </c>
      <c r="H36" s="68" t="s">
        <v>67</v>
      </c>
      <c r="I36" s="68" t="s">
        <v>68</v>
      </c>
      <c r="J36" s="68"/>
      <c r="K36" s="68" t="s">
        <v>69</v>
      </c>
      <c r="L36" s="1"/>
      <c r="M36" s="1"/>
      <c r="N36" s="1"/>
      <c r="O36" s="1"/>
      <c r="P36" s="1"/>
    </row>
    <row r="37" spans="1:16" ht="12.75">
      <c r="A37" s="37">
        <v>1</v>
      </c>
      <c r="B37" s="37" t="s">
        <v>37</v>
      </c>
      <c r="C37" s="90" t="s">
        <v>31</v>
      </c>
      <c r="D37" s="32">
        <v>3720</v>
      </c>
      <c r="E37" s="17">
        <v>80</v>
      </c>
      <c r="F37" s="17">
        <v>13</v>
      </c>
      <c r="G37" s="17">
        <v>0</v>
      </c>
      <c r="H37" s="17">
        <v>2</v>
      </c>
      <c r="I37" s="91">
        <v>55</v>
      </c>
      <c r="J37" s="91">
        <v>0</v>
      </c>
      <c r="K37" s="17" t="s">
        <v>144</v>
      </c>
      <c r="L37" s="1"/>
      <c r="M37" s="1"/>
      <c r="N37" s="1"/>
      <c r="O37" s="1"/>
      <c r="P37" s="1"/>
    </row>
    <row r="38" spans="1:16" ht="12.75">
      <c r="A38" s="37">
        <v>2</v>
      </c>
      <c r="B38" s="37" t="s">
        <v>34</v>
      </c>
      <c r="C38" s="90" t="s">
        <v>35</v>
      </c>
      <c r="D38" s="32">
        <v>3709</v>
      </c>
      <c r="E38" s="17">
        <v>85</v>
      </c>
      <c r="F38" s="17">
        <v>9</v>
      </c>
      <c r="G38" s="17">
        <v>10</v>
      </c>
      <c r="H38" s="17">
        <v>2</v>
      </c>
      <c r="I38" s="91">
        <v>46</v>
      </c>
      <c r="J38" s="91">
        <v>0</v>
      </c>
      <c r="K38" s="17" t="s">
        <v>145</v>
      </c>
      <c r="L38" s="1"/>
      <c r="M38" s="1"/>
      <c r="N38" s="1"/>
      <c r="O38" s="1"/>
      <c r="P38" s="1"/>
    </row>
    <row r="39" spans="1:16" ht="12.75">
      <c r="A39" s="37">
        <v>3</v>
      </c>
      <c r="B39" s="37" t="s">
        <v>41</v>
      </c>
      <c r="C39" s="90" t="s">
        <v>81</v>
      </c>
      <c r="D39" s="32">
        <v>3698</v>
      </c>
      <c r="E39" s="17">
        <v>105</v>
      </c>
      <c r="F39" s="17">
        <v>0</v>
      </c>
      <c r="G39" s="17">
        <v>4</v>
      </c>
      <c r="H39" s="17">
        <v>2</v>
      </c>
      <c r="I39" s="91">
        <v>63</v>
      </c>
      <c r="J39" s="91">
        <v>0</v>
      </c>
      <c r="K39" s="17" t="s">
        <v>146</v>
      </c>
      <c r="L39" s="1"/>
      <c r="M39" s="1"/>
      <c r="N39" s="1"/>
      <c r="O39" s="1"/>
      <c r="P39" s="1"/>
    </row>
    <row r="40" spans="1:16" ht="12.75">
      <c r="A40" s="37">
        <v>4</v>
      </c>
      <c r="B40" s="37" t="s">
        <v>38</v>
      </c>
      <c r="C40" s="90" t="s">
        <v>1</v>
      </c>
      <c r="D40" s="32">
        <v>3510</v>
      </c>
      <c r="E40" s="17">
        <v>75</v>
      </c>
      <c r="F40" s="17">
        <v>14</v>
      </c>
      <c r="G40" s="17">
        <v>8</v>
      </c>
      <c r="H40" s="17">
        <v>2</v>
      </c>
      <c r="I40" s="91">
        <v>43</v>
      </c>
      <c r="J40" s="91">
        <v>0</v>
      </c>
      <c r="K40" s="17" t="s">
        <v>147</v>
      </c>
      <c r="L40" s="1"/>
      <c r="M40" s="1"/>
      <c r="N40" s="1"/>
      <c r="O40" s="1"/>
      <c r="P40" s="1"/>
    </row>
    <row r="41" spans="1:11" ht="12.75">
      <c r="A41" s="37">
        <v>5</v>
      </c>
      <c r="B41" s="37" t="s">
        <v>0</v>
      </c>
      <c r="C41" s="90" t="s">
        <v>1</v>
      </c>
      <c r="D41" s="32">
        <v>3363</v>
      </c>
      <c r="E41" s="17">
        <v>46</v>
      </c>
      <c r="F41" s="17">
        <v>9</v>
      </c>
      <c r="G41" s="17">
        <v>20</v>
      </c>
      <c r="H41" s="17">
        <v>2</v>
      </c>
      <c r="I41" s="91">
        <v>-3</v>
      </c>
      <c r="J41" s="91">
        <v>0</v>
      </c>
      <c r="K41" s="17" t="s">
        <v>145</v>
      </c>
    </row>
    <row r="42" spans="1:11" ht="12.75">
      <c r="A42" s="37">
        <v>6</v>
      </c>
      <c r="B42" s="37" t="s">
        <v>30</v>
      </c>
      <c r="C42" s="90" t="s">
        <v>31</v>
      </c>
      <c r="D42" s="32">
        <v>3242</v>
      </c>
      <c r="E42" s="17">
        <v>0</v>
      </c>
      <c r="F42" s="17">
        <v>0</v>
      </c>
      <c r="G42" s="17">
        <v>8</v>
      </c>
      <c r="H42" s="17">
        <v>2</v>
      </c>
      <c r="I42" s="91">
        <v>-46</v>
      </c>
      <c r="J42" s="91">
        <v>0</v>
      </c>
      <c r="K42" s="17" t="s">
        <v>146</v>
      </c>
    </row>
    <row r="43" spans="1:11" ht="12.75">
      <c r="A43" s="37">
        <v>7</v>
      </c>
      <c r="B43" s="37" t="s">
        <v>53</v>
      </c>
      <c r="C43" s="90" t="s">
        <v>35</v>
      </c>
      <c r="D43" s="32">
        <v>3205</v>
      </c>
      <c r="E43" s="17">
        <v>60</v>
      </c>
      <c r="F43" s="17">
        <v>14</v>
      </c>
      <c r="G43" s="17">
        <v>16</v>
      </c>
      <c r="H43" s="17">
        <v>2</v>
      </c>
      <c r="I43" s="91">
        <v>20</v>
      </c>
      <c r="J43" s="91">
        <v>0</v>
      </c>
      <c r="K43" s="17" t="s">
        <v>148</v>
      </c>
    </row>
    <row r="44" spans="1:11" ht="12.75">
      <c r="A44" s="37">
        <v>8</v>
      </c>
      <c r="B44" s="37" t="s">
        <v>36</v>
      </c>
      <c r="C44" s="90" t="s">
        <v>1</v>
      </c>
      <c r="D44" s="32">
        <v>3129</v>
      </c>
      <c r="E44" s="17">
        <v>70</v>
      </c>
      <c r="F44" s="17">
        <v>8</v>
      </c>
      <c r="G44" s="17">
        <v>12</v>
      </c>
      <c r="H44" s="17">
        <v>2</v>
      </c>
      <c r="I44" s="91">
        <v>28</v>
      </c>
      <c r="J44" s="91">
        <v>0</v>
      </c>
      <c r="K44" s="17" t="s">
        <v>149</v>
      </c>
    </row>
    <row r="45" spans="1:11" ht="12.75">
      <c r="A45" s="37">
        <v>9</v>
      </c>
      <c r="B45" s="37" t="s">
        <v>47</v>
      </c>
      <c r="C45" s="90" t="s">
        <v>1</v>
      </c>
      <c r="D45" s="32">
        <v>2999</v>
      </c>
      <c r="E45" s="17">
        <v>0</v>
      </c>
      <c r="F45" s="17">
        <v>0</v>
      </c>
      <c r="G45" s="17">
        <v>6</v>
      </c>
      <c r="H45" s="17">
        <v>2</v>
      </c>
      <c r="I45" s="91">
        <v>-44</v>
      </c>
      <c r="J45" s="91">
        <v>0</v>
      </c>
      <c r="K45" s="17" t="s">
        <v>144</v>
      </c>
    </row>
    <row r="46" spans="1:11" ht="12.75">
      <c r="A46" s="37">
        <v>10</v>
      </c>
      <c r="B46" s="37" t="s">
        <v>50</v>
      </c>
      <c r="C46" s="90" t="s">
        <v>42</v>
      </c>
      <c r="D46" s="32">
        <v>2909</v>
      </c>
      <c r="E46" s="17">
        <v>0</v>
      </c>
      <c r="F46" s="17">
        <v>0</v>
      </c>
      <c r="G46" s="17">
        <v>14</v>
      </c>
      <c r="H46" s="17">
        <v>2</v>
      </c>
      <c r="I46" s="91">
        <v>-52</v>
      </c>
      <c r="J46" s="91">
        <v>0</v>
      </c>
      <c r="K46" s="17" t="s">
        <v>147</v>
      </c>
    </row>
    <row r="47" spans="1:11" ht="12.75">
      <c r="A47" s="37">
        <v>11</v>
      </c>
      <c r="B47" s="37" t="s">
        <v>43</v>
      </c>
      <c r="C47" s="90" t="s">
        <v>1</v>
      </c>
      <c r="D47" s="32">
        <v>2886</v>
      </c>
      <c r="E47" s="17">
        <v>42</v>
      </c>
      <c r="F47" s="17">
        <v>0</v>
      </c>
      <c r="G47" s="17">
        <v>6</v>
      </c>
      <c r="H47" s="17">
        <v>2</v>
      </c>
      <c r="I47" s="91">
        <v>-2</v>
      </c>
      <c r="J47" s="91">
        <v>0</v>
      </c>
      <c r="K47" s="17" t="s">
        <v>150</v>
      </c>
    </row>
    <row r="48" spans="1:11" ht="12.75">
      <c r="A48" s="37">
        <v>12</v>
      </c>
      <c r="B48" s="37" t="s">
        <v>48</v>
      </c>
      <c r="C48" s="90" t="s">
        <v>42</v>
      </c>
      <c r="D48" s="32">
        <v>2850</v>
      </c>
      <c r="E48" s="17">
        <v>0</v>
      </c>
      <c r="F48" s="17">
        <v>0</v>
      </c>
      <c r="G48" s="17">
        <v>18</v>
      </c>
      <c r="H48" s="17">
        <v>2</v>
      </c>
      <c r="I48" s="91">
        <v>-56</v>
      </c>
      <c r="J48" s="91">
        <v>0</v>
      </c>
      <c r="K48" s="17" t="s">
        <v>146</v>
      </c>
    </row>
    <row r="49" spans="1:11" ht="12.75">
      <c r="A49" s="37">
        <v>13</v>
      </c>
      <c r="B49" s="37" t="s">
        <v>55</v>
      </c>
      <c r="C49" s="90" t="s">
        <v>1</v>
      </c>
      <c r="D49" s="32">
        <v>2758</v>
      </c>
      <c r="E49" s="17">
        <v>60</v>
      </c>
      <c r="F49" s="17">
        <v>13</v>
      </c>
      <c r="G49" s="17">
        <v>6</v>
      </c>
      <c r="H49" s="17">
        <v>2</v>
      </c>
      <c r="I49" s="91">
        <v>29</v>
      </c>
      <c r="J49" s="91">
        <v>0</v>
      </c>
      <c r="K49" s="17" t="s">
        <v>151</v>
      </c>
    </row>
    <row r="50" spans="1:11" ht="12.75">
      <c r="A50" s="37">
        <v>14</v>
      </c>
      <c r="B50" s="37" t="s">
        <v>44</v>
      </c>
      <c r="C50" s="90" t="s">
        <v>1</v>
      </c>
      <c r="D50" s="32">
        <v>2606</v>
      </c>
      <c r="E50" s="17">
        <v>0</v>
      </c>
      <c r="F50" s="17">
        <v>0</v>
      </c>
      <c r="G50" s="17">
        <v>16</v>
      </c>
      <c r="H50" s="17">
        <v>2</v>
      </c>
      <c r="I50" s="91">
        <v>-54</v>
      </c>
      <c r="J50" s="91">
        <v>0</v>
      </c>
      <c r="K50" s="17" t="s">
        <v>152</v>
      </c>
    </row>
    <row r="51" spans="1:11" ht="12.75">
      <c r="A51" s="37">
        <v>15</v>
      </c>
      <c r="B51" s="37" t="s">
        <v>40</v>
      </c>
      <c r="C51" s="90" t="s">
        <v>1</v>
      </c>
      <c r="D51" s="32">
        <v>2495</v>
      </c>
      <c r="E51" s="17">
        <v>0</v>
      </c>
      <c r="F51" s="17">
        <v>0</v>
      </c>
      <c r="G51" s="17">
        <v>2</v>
      </c>
      <c r="H51" s="17">
        <v>2</v>
      </c>
      <c r="I51" s="91">
        <v>-40</v>
      </c>
      <c r="J51" s="91">
        <v>0</v>
      </c>
      <c r="K51" s="17" t="s">
        <v>144</v>
      </c>
    </row>
    <row r="52" spans="1:11" ht="12.75">
      <c r="A52" s="37">
        <v>16</v>
      </c>
      <c r="B52" s="37" t="s">
        <v>49</v>
      </c>
      <c r="C52" s="90" t="s">
        <v>35</v>
      </c>
      <c r="D52" s="32">
        <v>2377</v>
      </c>
      <c r="E52" s="17">
        <v>0</v>
      </c>
      <c r="F52" s="17">
        <v>0</v>
      </c>
      <c r="G52" s="17">
        <v>8</v>
      </c>
      <c r="H52" s="17">
        <v>2</v>
      </c>
      <c r="I52" s="91">
        <v>-46</v>
      </c>
      <c r="J52" s="91">
        <v>0</v>
      </c>
      <c r="K52" s="17" t="s">
        <v>153</v>
      </c>
    </row>
    <row r="53" spans="1:11" ht="12.75">
      <c r="A53" s="37">
        <v>17</v>
      </c>
      <c r="B53" s="37" t="s">
        <v>56</v>
      </c>
      <c r="C53" s="90" t="s">
        <v>42</v>
      </c>
      <c r="D53" s="32">
        <v>2320</v>
      </c>
      <c r="E53" s="17">
        <v>0</v>
      </c>
      <c r="F53" s="17">
        <v>0</v>
      </c>
      <c r="G53" s="17">
        <v>12</v>
      </c>
      <c r="H53" s="17">
        <v>2</v>
      </c>
      <c r="I53" s="91">
        <v>-50</v>
      </c>
      <c r="J53" s="91">
        <v>0</v>
      </c>
      <c r="K53" s="17" t="s">
        <v>154</v>
      </c>
    </row>
    <row r="54" spans="1:11" ht="12.75">
      <c r="A54" s="37">
        <v>18</v>
      </c>
      <c r="B54" s="37" t="s">
        <v>62</v>
      </c>
      <c r="C54" s="90" t="s">
        <v>61</v>
      </c>
      <c r="D54" s="32">
        <v>2099</v>
      </c>
      <c r="E54" s="17">
        <v>0</v>
      </c>
      <c r="F54" s="17">
        <v>0</v>
      </c>
      <c r="G54" s="17">
        <v>22</v>
      </c>
      <c r="H54" s="17">
        <v>2</v>
      </c>
      <c r="I54" s="91">
        <v>-60</v>
      </c>
      <c r="J54" s="91">
        <v>0</v>
      </c>
      <c r="K54" s="17" t="s">
        <v>144</v>
      </c>
    </row>
    <row r="55" spans="1:11" ht="12.75">
      <c r="A55" s="37">
        <v>19</v>
      </c>
      <c r="B55" s="37" t="s">
        <v>82</v>
      </c>
      <c r="C55" s="90" t="s">
        <v>83</v>
      </c>
      <c r="D55" s="32">
        <v>2075</v>
      </c>
      <c r="E55" s="17">
        <v>70</v>
      </c>
      <c r="F55" s="17">
        <v>0</v>
      </c>
      <c r="G55" s="17">
        <v>2</v>
      </c>
      <c r="H55" s="17">
        <v>1</v>
      </c>
      <c r="I55" s="91">
        <v>49</v>
      </c>
      <c r="J55" s="91">
        <v>0</v>
      </c>
      <c r="K55" s="17" t="s">
        <v>153</v>
      </c>
    </row>
    <row r="56" spans="1:11" ht="12.75">
      <c r="A56" s="37">
        <v>20</v>
      </c>
      <c r="B56" s="37" t="s">
        <v>39</v>
      </c>
      <c r="C56" s="90" t="s">
        <v>1</v>
      </c>
      <c r="D56" s="32">
        <v>1804</v>
      </c>
      <c r="E56" s="17">
        <v>55</v>
      </c>
      <c r="F56" s="17">
        <v>8</v>
      </c>
      <c r="G56" s="17">
        <v>0</v>
      </c>
      <c r="H56" s="17">
        <v>1</v>
      </c>
      <c r="I56" s="91">
        <v>44</v>
      </c>
      <c r="J56" s="91">
        <v>0</v>
      </c>
      <c r="K56" s="17" t="s">
        <v>155</v>
      </c>
    </row>
    <row r="57" spans="1:11" ht="12.75">
      <c r="A57" s="37">
        <v>21</v>
      </c>
      <c r="B57" s="37" t="s">
        <v>52</v>
      </c>
      <c r="C57" s="90" t="s">
        <v>35</v>
      </c>
      <c r="D57" s="32">
        <v>1388</v>
      </c>
      <c r="E57" s="17">
        <v>0</v>
      </c>
      <c r="F57" s="17">
        <v>0</v>
      </c>
      <c r="G57" s="17">
        <v>20</v>
      </c>
      <c r="H57" s="17">
        <v>2</v>
      </c>
      <c r="I57" s="91">
        <v>-58</v>
      </c>
      <c r="J57" s="91">
        <v>0</v>
      </c>
      <c r="K57" s="17" t="s">
        <v>144</v>
      </c>
    </row>
    <row r="58" spans="1:11" ht="12.75">
      <c r="A58" s="37">
        <v>22</v>
      </c>
      <c r="B58" s="37" t="s">
        <v>94</v>
      </c>
      <c r="C58" s="90" t="s">
        <v>83</v>
      </c>
      <c r="D58" s="32">
        <v>1316</v>
      </c>
      <c r="E58" s="17">
        <v>0</v>
      </c>
      <c r="F58" s="17">
        <v>0</v>
      </c>
      <c r="G58" s="17">
        <v>4</v>
      </c>
      <c r="H58" s="17">
        <v>1</v>
      </c>
      <c r="I58" s="91">
        <v>-23</v>
      </c>
      <c r="J58" s="91">
        <v>0</v>
      </c>
      <c r="K58" s="17" t="s">
        <v>144</v>
      </c>
    </row>
    <row r="59" spans="1:11" ht="12.75">
      <c r="A59" s="37">
        <v>23</v>
      </c>
      <c r="B59" s="37" t="s">
        <v>79</v>
      </c>
      <c r="C59" s="90" t="s">
        <v>42</v>
      </c>
      <c r="D59" s="32">
        <v>1249</v>
      </c>
      <c r="E59" s="17">
        <v>0</v>
      </c>
      <c r="F59" s="17">
        <v>0</v>
      </c>
      <c r="G59" s="17">
        <v>5</v>
      </c>
      <c r="H59" s="17">
        <v>1</v>
      </c>
      <c r="I59" s="91">
        <v>-24</v>
      </c>
      <c r="J59" s="91">
        <v>0</v>
      </c>
      <c r="K59" s="17" t="s">
        <v>156</v>
      </c>
    </row>
    <row r="60" spans="1:11" ht="12.75">
      <c r="A60" s="37">
        <v>24</v>
      </c>
      <c r="B60" s="37" t="s">
        <v>51</v>
      </c>
      <c r="C60" s="90" t="s">
        <v>1</v>
      </c>
      <c r="D60" s="32">
        <v>1221</v>
      </c>
      <c r="E60" s="17">
        <v>0</v>
      </c>
      <c r="F60" s="17">
        <v>0</v>
      </c>
      <c r="G60" s="17">
        <v>26</v>
      </c>
      <c r="H60" s="17">
        <v>2</v>
      </c>
      <c r="I60" s="91">
        <v>-64</v>
      </c>
      <c r="J60" s="91">
        <v>0</v>
      </c>
      <c r="K60" s="17" t="s">
        <v>157</v>
      </c>
    </row>
    <row r="61" spans="1:11" ht="12.75">
      <c r="A61" s="37"/>
      <c r="B61" s="37"/>
      <c r="C61" s="37"/>
      <c r="D61" s="32"/>
      <c r="E61" s="32">
        <f aca="true" t="shared" si="0" ref="E61:J61">SUM(E37:E60)</f>
        <v>748</v>
      </c>
      <c r="F61" s="32">
        <f t="shared" si="0"/>
        <v>88</v>
      </c>
      <c r="G61" s="32">
        <f t="shared" si="0"/>
        <v>245</v>
      </c>
      <c r="H61" s="32">
        <f t="shared" si="0"/>
        <v>44</v>
      </c>
      <c r="I61" s="32">
        <f t="shared" si="0"/>
        <v>-245</v>
      </c>
      <c r="J61" s="32">
        <f t="shared" si="0"/>
        <v>0</v>
      </c>
      <c r="K61" s="32">
        <f>(J61/800)*5</f>
        <v>0</v>
      </c>
    </row>
    <row r="63" spans="1:11" ht="18">
      <c r="A63" s="321" t="s">
        <v>110</v>
      </c>
      <c r="B63" s="321"/>
      <c r="C63" s="321"/>
      <c r="D63" s="321"/>
      <c r="E63" s="321"/>
      <c r="F63" s="321"/>
      <c r="G63" s="321"/>
      <c r="H63" s="321"/>
      <c r="I63" s="321"/>
      <c r="J63" s="321"/>
      <c r="K63" s="321"/>
    </row>
    <row r="64" spans="1:11" ht="18">
      <c r="A64" s="321" t="s">
        <v>158</v>
      </c>
      <c r="B64" s="321"/>
      <c r="C64" s="321"/>
      <c r="D64" s="321"/>
      <c r="E64" s="321"/>
      <c r="F64" s="321"/>
      <c r="G64" s="321"/>
      <c r="H64" s="321"/>
      <c r="I64" s="321"/>
      <c r="J64" s="321"/>
      <c r="K64" s="321"/>
    </row>
    <row r="65" spans="1:11" ht="12.75">
      <c r="A65" s="69" t="s">
        <v>63</v>
      </c>
      <c r="B65" s="69" t="s">
        <v>64</v>
      </c>
      <c r="C65" s="69" t="s">
        <v>65</v>
      </c>
      <c r="D65" s="69" t="s">
        <v>66</v>
      </c>
      <c r="E65" s="68" t="s">
        <v>9</v>
      </c>
      <c r="F65" s="68" t="s">
        <v>10</v>
      </c>
      <c r="G65" s="68" t="s">
        <v>11</v>
      </c>
      <c r="H65" s="68" t="s">
        <v>67</v>
      </c>
      <c r="I65" s="68" t="s">
        <v>68</v>
      </c>
      <c r="J65" s="68"/>
      <c r="K65" s="68" t="s">
        <v>159</v>
      </c>
    </row>
    <row r="66" spans="1:11" ht="12.75">
      <c r="A66" s="37">
        <v>1</v>
      </c>
      <c r="B66" s="37" t="s">
        <v>0</v>
      </c>
      <c r="C66" s="90" t="s">
        <v>1</v>
      </c>
      <c r="D66" s="32">
        <v>5657</v>
      </c>
      <c r="E66" s="17">
        <v>126</v>
      </c>
      <c r="F66" s="17">
        <v>28</v>
      </c>
      <c r="G66" s="17">
        <v>24</v>
      </c>
      <c r="H66" s="17">
        <v>3</v>
      </c>
      <c r="I66" s="91">
        <v>73</v>
      </c>
      <c r="J66" s="17">
        <v>0</v>
      </c>
      <c r="K66" s="13" t="s">
        <v>160</v>
      </c>
    </row>
    <row r="67" spans="1:11" ht="12.75">
      <c r="A67" s="37">
        <v>2</v>
      </c>
      <c r="B67" s="37" t="s">
        <v>41</v>
      </c>
      <c r="C67" s="90" t="s">
        <v>81</v>
      </c>
      <c r="D67" s="32">
        <v>5538</v>
      </c>
      <c r="E67" s="17">
        <v>170</v>
      </c>
      <c r="F67" s="17">
        <v>11</v>
      </c>
      <c r="G67" s="17">
        <v>4</v>
      </c>
      <c r="H67" s="17">
        <v>3</v>
      </c>
      <c r="I67" s="91">
        <v>120</v>
      </c>
      <c r="J67" s="17">
        <v>0</v>
      </c>
      <c r="K67" s="13" t="s">
        <v>161</v>
      </c>
    </row>
    <row r="68" spans="1:11" ht="12.75">
      <c r="A68" s="37">
        <v>3</v>
      </c>
      <c r="B68" s="37" t="s">
        <v>30</v>
      </c>
      <c r="C68" s="90" t="s">
        <v>31</v>
      </c>
      <c r="D68" s="32">
        <v>5062</v>
      </c>
      <c r="E68" s="17">
        <v>51</v>
      </c>
      <c r="F68" s="17">
        <v>0</v>
      </c>
      <c r="G68" s="17">
        <v>12</v>
      </c>
      <c r="H68" s="17">
        <v>3</v>
      </c>
      <c r="I68" s="91">
        <v>-18</v>
      </c>
      <c r="J68" s="17">
        <v>0</v>
      </c>
      <c r="K68" s="13" t="s">
        <v>153</v>
      </c>
    </row>
    <row r="69" spans="1:11" ht="12.75">
      <c r="A69" s="37">
        <v>4</v>
      </c>
      <c r="B69" s="37" t="s">
        <v>38</v>
      </c>
      <c r="C69" s="90" t="s">
        <v>1</v>
      </c>
      <c r="D69" s="32">
        <v>5029</v>
      </c>
      <c r="E69" s="17">
        <v>75</v>
      </c>
      <c r="F69" s="17">
        <v>14</v>
      </c>
      <c r="G69" s="17">
        <v>12</v>
      </c>
      <c r="H69" s="17">
        <v>3</v>
      </c>
      <c r="I69" s="91">
        <v>20</v>
      </c>
      <c r="J69" s="17">
        <v>0</v>
      </c>
      <c r="K69" s="13" t="s">
        <v>144</v>
      </c>
    </row>
    <row r="70" spans="1:11" ht="12.75">
      <c r="A70" s="37">
        <v>5</v>
      </c>
      <c r="B70" s="37" t="s">
        <v>37</v>
      </c>
      <c r="C70" s="90" t="s">
        <v>31</v>
      </c>
      <c r="D70" s="32">
        <v>5004</v>
      </c>
      <c r="E70" s="17">
        <v>80</v>
      </c>
      <c r="F70" s="17">
        <v>21</v>
      </c>
      <c r="G70" s="17">
        <v>12</v>
      </c>
      <c r="H70" s="17">
        <v>3</v>
      </c>
      <c r="I70" s="91">
        <v>32</v>
      </c>
      <c r="J70" s="17">
        <v>0</v>
      </c>
      <c r="K70" s="13" t="s">
        <v>157</v>
      </c>
    </row>
    <row r="71" spans="1:11" ht="12.75">
      <c r="A71" s="37">
        <v>6</v>
      </c>
      <c r="B71" s="37" t="s">
        <v>36</v>
      </c>
      <c r="C71" s="90" t="s">
        <v>1</v>
      </c>
      <c r="D71" s="32">
        <v>4983</v>
      </c>
      <c r="E71" s="17">
        <v>140</v>
      </c>
      <c r="F71" s="17">
        <v>8</v>
      </c>
      <c r="G71" s="17">
        <v>16</v>
      </c>
      <c r="H71" s="17">
        <v>3</v>
      </c>
      <c r="I71" s="91">
        <v>75</v>
      </c>
      <c r="J71" s="17">
        <v>0</v>
      </c>
      <c r="K71" s="13" t="s">
        <v>146</v>
      </c>
    </row>
    <row r="72" spans="1:11" ht="12.75">
      <c r="A72" s="37">
        <v>7</v>
      </c>
      <c r="B72" s="37" t="s">
        <v>50</v>
      </c>
      <c r="C72" s="90" t="s">
        <v>42</v>
      </c>
      <c r="D72" s="32">
        <v>4622</v>
      </c>
      <c r="E72" s="17">
        <v>0</v>
      </c>
      <c r="F72" s="17">
        <v>0</v>
      </c>
      <c r="G72" s="17">
        <v>16</v>
      </c>
      <c r="H72" s="17">
        <v>3</v>
      </c>
      <c r="I72" s="91">
        <v>-73</v>
      </c>
      <c r="J72" s="17">
        <v>0</v>
      </c>
      <c r="K72" s="13" t="s">
        <v>153</v>
      </c>
    </row>
    <row r="73" spans="1:11" ht="12.75">
      <c r="A73" s="37">
        <v>8</v>
      </c>
      <c r="B73" s="37" t="s">
        <v>44</v>
      </c>
      <c r="C73" s="90" t="s">
        <v>1</v>
      </c>
      <c r="D73" s="32">
        <v>4321</v>
      </c>
      <c r="E73" s="17">
        <v>0</v>
      </c>
      <c r="F73" s="17">
        <v>0</v>
      </c>
      <c r="G73" s="17">
        <v>18</v>
      </c>
      <c r="H73" s="17">
        <v>3</v>
      </c>
      <c r="I73" s="91">
        <v>-75</v>
      </c>
      <c r="J73" s="17">
        <v>0</v>
      </c>
      <c r="K73" s="13" t="s">
        <v>162</v>
      </c>
    </row>
    <row r="74" spans="1:11" ht="12.75">
      <c r="A74" s="37">
        <v>9</v>
      </c>
      <c r="B74" s="37" t="s">
        <v>34</v>
      </c>
      <c r="C74" s="90" t="s">
        <v>35</v>
      </c>
      <c r="D74" s="32">
        <v>4270</v>
      </c>
      <c r="E74" s="17">
        <v>85</v>
      </c>
      <c r="F74" s="17">
        <v>9</v>
      </c>
      <c r="G74" s="17">
        <v>30</v>
      </c>
      <c r="H74" s="17">
        <v>3</v>
      </c>
      <c r="I74" s="91">
        <v>7</v>
      </c>
      <c r="J74" s="17">
        <v>0</v>
      </c>
      <c r="K74" s="13" t="s">
        <v>163</v>
      </c>
    </row>
    <row r="75" spans="1:11" ht="12.75">
      <c r="A75" s="37">
        <v>10</v>
      </c>
      <c r="B75" s="37" t="s">
        <v>48</v>
      </c>
      <c r="C75" s="90" t="s">
        <v>42</v>
      </c>
      <c r="D75" s="32">
        <v>4149</v>
      </c>
      <c r="E75" s="17">
        <v>0</v>
      </c>
      <c r="F75" s="17">
        <v>0</v>
      </c>
      <c r="G75" s="17">
        <v>24</v>
      </c>
      <c r="H75" s="17">
        <v>3</v>
      </c>
      <c r="I75" s="91">
        <v>-81</v>
      </c>
      <c r="J75" s="17">
        <v>0</v>
      </c>
      <c r="K75" s="13" t="s">
        <v>146</v>
      </c>
    </row>
    <row r="76" spans="1:11" ht="12.75">
      <c r="A76" s="37">
        <v>11</v>
      </c>
      <c r="B76" s="37" t="s">
        <v>47</v>
      </c>
      <c r="C76" s="90" t="s">
        <v>1</v>
      </c>
      <c r="D76" s="32">
        <v>4058</v>
      </c>
      <c r="E76" s="17">
        <v>0</v>
      </c>
      <c r="F76" s="17">
        <v>0</v>
      </c>
      <c r="G76" s="17">
        <v>16</v>
      </c>
      <c r="H76" s="17">
        <v>3</v>
      </c>
      <c r="I76" s="91">
        <v>-73</v>
      </c>
      <c r="J76" s="17">
        <v>0</v>
      </c>
      <c r="K76" s="13" t="s">
        <v>152</v>
      </c>
    </row>
    <row r="77" spans="1:11" ht="12.75">
      <c r="A77" s="37">
        <v>12</v>
      </c>
      <c r="B77" s="37" t="s">
        <v>39</v>
      </c>
      <c r="C77" s="90" t="s">
        <v>1</v>
      </c>
      <c r="D77" s="32">
        <v>4039</v>
      </c>
      <c r="E77" s="17">
        <v>55</v>
      </c>
      <c r="F77" s="17">
        <v>8</v>
      </c>
      <c r="G77" s="17">
        <v>12</v>
      </c>
      <c r="H77" s="17">
        <v>2</v>
      </c>
      <c r="I77" s="91">
        <v>13</v>
      </c>
      <c r="J77" s="17">
        <v>1000</v>
      </c>
      <c r="K77" s="13" t="s">
        <v>164</v>
      </c>
    </row>
    <row r="78" spans="1:11" ht="12.75">
      <c r="A78" s="37">
        <v>13</v>
      </c>
      <c r="B78" s="37" t="s">
        <v>55</v>
      </c>
      <c r="C78" s="90" t="s">
        <v>1</v>
      </c>
      <c r="D78" s="32">
        <v>3892</v>
      </c>
      <c r="E78" s="17">
        <v>60</v>
      </c>
      <c r="F78" s="17">
        <v>13</v>
      </c>
      <c r="G78" s="17">
        <v>8</v>
      </c>
      <c r="H78" s="17">
        <v>3</v>
      </c>
      <c r="I78" s="91">
        <v>8</v>
      </c>
      <c r="J78" s="17">
        <v>0</v>
      </c>
      <c r="K78" s="13" t="s">
        <v>144</v>
      </c>
    </row>
    <row r="79" spans="1:11" ht="12.75">
      <c r="A79" s="37">
        <v>14</v>
      </c>
      <c r="B79" s="37" t="s">
        <v>43</v>
      </c>
      <c r="C79" s="90" t="s">
        <v>1</v>
      </c>
      <c r="D79" s="32">
        <v>3527</v>
      </c>
      <c r="E79" s="17">
        <v>42</v>
      </c>
      <c r="F79" s="17">
        <v>0</v>
      </c>
      <c r="G79" s="17">
        <v>26</v>
      </c>
      <c r="H79" s="17">
        <v>3</v>
      </c>
      <c r="I79" s="91">
        <v>-41</v>
      </c>
      <c r="J79" s="17">
        <v>0</v>
      </c>
      <c r="K79" s="13" t="s">
        <v>154</v>
      </c>
    </row>
    <row r="80" spans="1:11" ht="12.75">
      <c r="A80" s="37">
        <v>15</v>
      </c>
      <c r="B80" s="37" t="s">
        <v>56</v>
      </c>
      <c r="C80" s="90" t="s">
        <v>42</v>
      </c>
      <c r="D80" s="32">
        <v>3502</v>
      </c>
      <c r="E80" s="17">
        <v>0</v>
      </c>
      <c r="F80" s="17">
        <v>0</v>
      </c>
      <c r="G80" s="17">
        <v>12</v>
      </c>
      <c r="H80" s="17">
        <v>3</v>
      </c>
      <c r="I80" s="91">
        <v>-69</v>
      </c>
      <c r="J80" s="17">
        <v>0</v>
      </c>
      <c r="K80" s="13" t="s">
        <v>146</v>
      </c>
    </row>
    <row r="81" spans="1:11" ht="12.75">
      <c r="A81" s="37">
        <v>16</v>
      </c>
      <c r="B81" s="37" t="s">
        <v>49</v>
      </c>
      <c r="C81" s="90" t="s">
        <v>35</v>
      </c>
      <c r="D81" s="32">
        <v>3476</v>
      </c>
      <c r="E81" s="17">
        <v>0</v>
      </c>
      <c r="F81" s="17">
        <v>0</v>
      </c>
      <c r="G81" s="17">
        <v>18</v>
      </c>
      <c r="H81" s="17">
        <v>3</v>
      </c>
      <c r="I81" s="91">
        <v>-75</v>
      </c>
      <c r="J81" s="17">
        <v>0</v>
      </c>
      <c r="K81" s="13" t="s">
        <v>144</v>
      </c>
    </row>
    <row r="82" spans="1:11" ht="12.75">
      <c r="A82" s="37">
        <v>17</v>
      </c>
      <c r="B82" s="37" t="s">
        <v>53</v>
      </c>
      <c r="C82" s="90" t="s">
        <v>35</v>
      </c>
      <c r="D82" s="32">
        <v>3205</v>
      </c>
      <c r="E82" s="17">
        <v>60</v>
      </c>
      <c r="F82" s="17">
        <v>14</v>
      </c>
      <c r="G82" s="17">
        <v>16</v>
      </c>
      <c r="H82" s="17">
        <v>2</v>
      </c>
      <c r="I82" s="91">
        <v>20</v>
      </c>
      <c r="J82" s="17">
        <v>0</v>
      </c>
      <c r="K82" s="13" t="s">
        <v>165</v>
      </c>
    </row>
    <row r="83" spans="1:11" ht="12.75">
      <c r="A83" s="37">
        <v>18</v>
      </c>
      <c r="B83" s="37" t="s">
        <v>51</v>
      </c>
      <c r="C83" s="90" t="s">
        <v>1</v>
      </c>
      <c r="D83" s="32">
        <v>3060</v>
      </c>
      <c r="E83" s="17">
        <v>57</v>
      </c>
      <c r="F83" s="17">
        <v>0</v>
      </c>
      <c r="G83" s="17">
        <v>34</v>
      </c>
      <c r="H83" s="17">
        <v>3</v>
      </c>
      <c r="I83" s="91">
        <v>-34</v>
      </c>
      <c r="J83" s="17">
        <v>0</v>
      </c>
      <c r="K83" s="13" t="s">
        <v>162</v>
      </c>
    </row>
    <row r="84" spans="1:11" ht="12.75">
      <c r="A84" s="37">
        <v>19</v>
      </c>
      <c r="B84" s="37" t="s">
        <v>40</v>
      </c>
      <c r="C84" s="90" t="s">
        <v>1</v>
      </c>
      <c r="D84" s="32">
        <v>2495</v>
      </c>
      <c r="E84" s="17">
        <v>0</v>
      </c>
      <c r="F84" s="17">
        <v>0</v>
      </c>
      <c r="G84" s="17">
        <v>2</v>
      </c>
      <c r="H84" s="17">
        <v>2</v>
      </c>
      <c r="I84" s="91">
        <v>-40</v>
      </c>
      <c r="J84" s="17">
        <v>1000</v>
      </c>
      <c r="K84" s="13" t="s">
        <v>157</v>
      </c>
    </row>
    <row r="85" spans="1:11" ht="12.75">
      <c r="A85" s="37">
        <v>20</v>
      </c>
      <c r="B85" s="37" t="s">
        <v>52</v>
      </c>
      <c r="C85" s="90" t="s">
        <v>35</v>
      </c>
      <c r="D85" s="32">
        <v>2344</v>
      </c>
      <c r="E85" s="17">
        <v>0</v>
      </c>
      <c r="F85" s="17">
        <v>0</v>
      </c>
      <c r="G85" s="17">
        <v>32</v>
      </c>
      <c r="H85" s="17">
        <v>3</v>
      </c>
      <c r="I85" s="91">
        <v>-89</v>
      </c>
      <c r="J85" s="17">
        <v>0</v>
      </c>
      <c r="K85" s="13" t="s">
        <v>161</v>
      </c>
    </row>
    <row r="86" spans="1:11" ht="12.75">
      <c r="A86" s="37">
        <v>21</v>
      </c>
      <c r="B86" s="37" t="s">
        <v>62</v>
      </c>
      <c r="C86" s="90" t="s">
        <v>61</v>
      </c>
      <c r="D86" s="32">
        <v>2099</v>
      </c>
      <c r="E86" s="17">
        <v>0</v>
      </c>
      <c r="F86" s="17">
        <v>0</v>
      </c>
      <c r="G86" s="17">
        <v>22</v>
      </c>
      <c r="H86" s="17">
        <v>2</v>
      </c>
      <c r="I86" s="91">
        <v>-60</v>
      </c>
      <c r="J86" s="17">
        <v>0</v>
      </c>
      <c r="K86" s="13" t="s">
        <v>154</v>
      </c>
    </row>
    <row r="87" spans="1:11" ht="12.75">
      <c r="A87" s="37">
        <v>22</v>
      </c>
      <c r="B87" s="37" t="s">
        <v>82</v>
      </c>
      <c r="C87" s="90" t="s">
        <v>83</v>
      </c>
      <c r="D87" s="32">
        <v>2075</v>
      </c>
      <c r="E87" s="17">
        <v>70</v>
      </c>
      <c r="F87" s="17">
        <v>0</v>
      </c>
      <c r="G87" s="17">
        <v>2</v>
      </c>
      <c r="H87" s="17">
        <v>1</v>
      </c>
      <c r="I87" s="91">
        <v>49</v>
      </c>
      <c r="J87" s="17">
        <v>0</v>
      </c>
      <c r="K87" s="13" t="s">
        <v>154</v>
      </c>
    </row>
    <row r="88" spans="1:11" ht="12.75">
      <c r="A88" s="37">
        <v>23</v>
      </c>
      <c r="B88" s="37" t="s">
        <v>57</v>
      </c>
      <c r="C88" s="90" t="s">
        <v>1</v>
      </c>
      <c r="D88" s="32">
        <v>1492</v>
      </c>
      <c r="E88" s="17">
        <v>0</v>
      </c>
      <c r="F88" s="17">
        <v>0</v>
      </c>
      <c r="G88" s="17">
        <v>2</v>
      </c>
      <c r="H88" s="17">
        <v>1</v>
      </c>
      <c r="I88" s="91">
        <v>-21</v>
      </c>
      <c r="J88" s="17">
        <v>0</v>
      </c>
      <c r="K88" s="13" t="s">
        <v>146</v>
      </c>
    </row>
    <row r="89" spans="1:11" ht="12.75">
      <c r="A89" s="37">
        <v>24</v>
      </c>
      <c r="B89" s="37" t="s">
        <v>94</v>
      </c>
      <c r="C89" s="90" t="s">
        <v>83</v>
      </c>
      <c r="D89" s="32">
        <v>1316</v>
      </c>
      <c r="E89" s="17">
        <v>0</v>
      </c>
      <c r="F89" s="17">
        <v>0</v>
      </c>
      <c r="G89" s="17">
        <v>4</v>
      </c>
      <c r="H89" s="17">
        <v>1</v>
      </c>
      <c r="I89" s="91">
        <v>-23</v>
      </c>
      <c r="J89" s="17">
        <v>0</v>
      </c>
      <c r="K89" s="13" t="s">
        <v>166</v>
      </c>
    </row>
    <row r="90" spans="1:11" ht="12.75">
      <c r="A90" s="37">
        <v>25</v>
      </c>
      <c r="B90" s="37" t="s">
        <v>79</v>
      </c>
      <c r="C90" s="90" t="s">
        <v>42</v>
      </c>
      <c r="D90" s="32">
        <v>1249</v>
      </c>
      <c r="E90" s="17">
        <v>0</v>
      </c>
      <c r="F90" s="17">
        <v>0</v>
      </c>
      <c r="G90" s="17">
        <v>5</v>
      </c>
      <c r="H90" s="17">
        <v>1</v>
      </c>
      <c r="I90" s="91">
        <v>-24</v>
      </c>
      <c r="J90" s="17">
        <v>0</v>
      </c>
      <c r="K90" s="13" t="s">
        <v>152</v>
      </c>
    </row>
    <row r="91" spans="1:11" ht="12.75">
      <c r="A91" s="37"/>
      <c r="B91" s="37"/>
      <c r="C91" s="37"/>
      <c r="D91" s="32"/>
      <c r="E91" s="32">
        <f aca="true" t="shared" si="1" ref="E91:J91">SUM(E66:E90)</f>
        <v>1071</v>
      </c>
      <c r="F91" s="32">
        <f t="shared" si="1"/>
        <v>126</v>
      </c>
      <c r="G91" s="32">
        <f t="shared" si="1"/>
        <v>379</v>
      </c>
      <c r="H91" s="32">
        <f t="shared" si="1"/>
        <v>63</v>
      </c>
      <c r="I91" s="32">
        <f t="shared" si="1"/>
        <v>-379</v>
      </c>
      <c r="J91" s="32">
        <f t="shared" si="1"/>
        <v>2000</v>
      </c>
      <c r="K91" s="32">
        <f>(J91/1000)*10</f>
        <v>20</v>
      </c>
    </row>
    <row r="93" spans="1:11" ht="18">
      <c r="A93" s="321" t="s">
        <v>102</v>
      </c>
      <c r="B93" s="321"/>
      <c r="C93" s="321"/>
      <c r="D93" s="321"/>
      <c r="E93" s="321"/>
      <c r="F93" s="321"/>
      <c r="G93" s="321"/>
      <c r="H93" s="321"/>
      <c r="I93" s="321"/>
      <c r="J93" s="321"/>
      <c r="K93" s="321"/>
    </row>
    <row r="94" spans="1:11" ht="18">
      <c r="A94" s="322" t="s">
        <v>167</v>
      </c>
      <c r="B94" s="322"/>
      <c r="C94" s="322"/>
      <c r="D94" s="322"/>
      <c r="E94" s="322"/>
      <c r="F94" s="322"/>
      <c r="G94" s="322"/>
      <c r="H94" s="322"/>
      <c r="I94" s="322"/>
      <c r="J94" s="322"/>
      <c r="K94" s="322"/>
    </row>
    <row r="95" spans="1:11" ht="12.75">
      <c r="A95" s="69" t="s">
        <v>63</v>
      </c>
      <c r="B95" s="69" t="s">
        <v>64</v>
      </c>
      <c r="C95" s="69" t="s">
        <v>65</v>
      </c>
      <c r="D95" s="69" t="s">
        <v>66</v>
      </c>
      <c r="E95" s="68" t="s">
        <v>9</v>
      </c>
      <c r="F95" s="68" t="s">
        <v>10</v>
      </c>
      <c r="G95" s="68" t="s">
        <v>11</v>
      </c>
      <c r="H95" s="68" t="s">
        <v>67</v>
      </c>
      <c r="I95" s="68" t="s">
        <v>68</v>
      </c>
      <c r="J95" s="68" t="s">
        <v>159</v>
      </c>
      <c r="K95" s="68" t="s">
        <v>69</v>
      </c>
    </row>
    <row r="96" spans="1:11" ht="12.75">
      <c r="A96" s="37">
        <v>1</v>
      </c>
      <c r="B96" s="37" t="s">
        <v>0</v>
      </c>
      <c r="C96" s="90" t="s">
        <v>1</v>
      </c>
      <c r="D96" s="32">
        <v>7288</v>
      </c>
      <c r="E96" s="17">
        <v>126</v>
      </c>
      <c r="F96" s="17">
        <v>28</v>
      </c>
      <c r="G96" s="17">
        <v>30</v>
      </c>
      <c r="H96" s="17">
        <v>4</v>
      </c>
      <c r="I96" s="91">
        <v>48</v>
      </c>
      <c r="J96" s="91">
        <v>0</v>
      </c>
      <c r="K96" s="17" t="s">
        <v>144</v>
      </c>
    </row>
    <row r="97" spans="1:11" ht="12.75">
      <c r="A97" s="37">
        <v>2</v>
      </c>
      <c r="B97" s="37" t="s">
        <v>41</v>
      </c>
      <c r="C97" s="90" t="s">
        <v>42</v>
      </c>
      <c r="D97" s="32">
        <v>6916</v>
      </c>
      <c r="E97" s="17">
        <v>170</v>
      </c>
      <c r="F97" s="17">
        <v>11</v>
      </c>
      <c r="G97" s="17">
        <v>10</v>
      </c>
      <c r="H97" s="17">
        <v>4</v>
      </c>
      <c r="I97" s="91">
        <v>95</v>
      </c>
      <c r="J97" s="91">
        <v>0</v>
      </c>
      <c r="K97" s="17" t="s">
        <v>144</v>
      </c>
    </row>
    <row r="98" spans="1:11" ht="12.75">
      <c r="A98" s="37">
        <v>3</v>
      </c>
      <c r="B98" s="37" t="s">
        <v>37</v>
      </c>
      <c r="C98" s="90" t="s">
        <v>31</v>
      </c>
      <c r="D98" s="32">
        <v>6701</v>
      </c>
      <c r="E98" s="17">
        <v>145</v>
      </c>
      <c r="F98" s="17">
        <v>35</v>
      </c>
      <c r="G98" s="17">
        <v>14</v>
      </c>
      <c r="H98" s="17">
        <v>4</v>
      </c>
      <c r="I98" s="91">
        <v>90</v>
      </c>
      <c r="J98" s="91">
        <v>0</v>
      </c>
      <c r="K98" s="17" t="s">
        <v>146</v>
      </c>
    </row>
    <row r="99" spans="1:11" ht="12.75">
      <c r="A99" s="37">
        <v>4</v>
      </c>
      <c r="B99" s="37" t="s">
        <v>36</v>
      </c>
      <c r="C99" s="90" t="s">
        <v>1</v>
      </c>
      <c r="D99" s="32">
        <v>6666</v>
      </c>
      <c r="E99" s="17">
        <v>188</v>
      </c>
      <c r="F99" s="17">
        <v>8</v>
      </c>
      <c r="G99" s="17">
        <v>24</v>
      </c>
      <c r="H99" s="17">
        <v>4</v>
      </c>
      <c r="I99" s="91">
        <v>96</v>
      </c>
      <c r="J99" s="91">
        <v>0</v>
      </c>
      <c r="K99" s="17" t="s">
        <v>146</v>
      </c>
    </row>
    <row r="100" spans="1:11" ht="12.75">
      <c r="A100" s="37">
        <v>5</v>
      </c>
      <c r="B100" s="37" t="s">
        <v>38</v>
      </c>
      <c r="C100" s="90" t="s">
        <v>1</v>
      </c>
      <c r="D100" s="32">
        <v>6154</v>
      </c>
      <c r="E100" s="17">
        <v>75</v>
      </c>
      <c r="F100" s="17">
        <v>14</v>
      </c>
      <c r="G100" s="17">
        <v>20</v>
      </c>
      <c r="H100" s="17">
        <v>4</v>
      </c>
      <c r="I100" s="91">
        <v>-7</v>
      </c>
      <c r="J100" s="91">
        <v>0</v>
      </c>
      <c r="K100" s="17" t="s">
        <v>156</v>
      </c>
    </row>
    <row r="101" spans="1:11" ht="12.75">
      <c r="A101" s="37">
        <v>6</v>
      </c>
      <c r="B101" s="37" t="s">
        <v>44</v>
      </c>
      <c r="C101" s="90" t="s">
        <v>1</v>
      </c>
      <c r="D101" s="32">
        <v>6131</v>
      </c>
      <c r="E101" s="17">
        <v>80</v>
      </c>
      <c r="F101" s="17">
        <v>0</v>
      </c>
      <c r="G101" s="17">
        <v>28</v>
      </c>
      <c r="H101" s="17">
        <v>4</v>
      </c>
      <c r="I101" s="91">
        <v>-24</v>
      </c>
      <c r="J101" s="91">
        <v>0</v>
      </c>
      <c r="K101" s="17" t="s">
        <v>146</v>
      </c>
    </row>
    <row r="102" spans="1:11" ht="12.75">
      <c r="A102" s="37">
        <v>7</v>
      </c>
      <c r="B102" s="37" t="s">
        <v>34</v>
      </c>
      <c r="C102" s="90" t="s">
        <v>35</v>
      </c>
      <c r="D102" s="32">
        <v>5810</v>
      </c>
      <c r="E102" s="17">
        <v>85</v>
      </c>
      <c r="F102" s="17">
        <v>9</v>
      </c>
      <c r="G102" s="17">
        <v>44</v>
      </c>
      <c r="H102" s="17">
        <v>4</v>
      </c>
      <c r="I102" s="91">
        <v>-26</v>
      </c>
      <c r="J102" s="91">
        <v>0</v>
      </c>
      <c r="K102" s="17" t="s">
        <v>146</v>
      </c>
    </row>
    <row r="103" spans="1:11" ht="12.75">
      <c r="A103" s="37">
        <v>8</v>
      </c>
      <c r="B103" s="37" t="s">
        <v>47</v>
      </c>
      <c r="C103" s="90" t="s">
        <v>1</v>
      </c>
      <c r="D103" s="32">
        <v>5702</v>
      </c>
      <c r="E103" s="17">
        <v>0</v>
      </c>
      <c r="F103" s="17">
        <v>0</v>
      </c>
      <c r="G103" s="17">
        <v>18</v>
      </c>
      <c r="H103" s="17">
        <v>4</v>
      </c>
      <c r="I103" s="91">
        <v>-94</v>
      </c>
      <c r="J103" s="91">
        <v>0</v>
      </c>
      <c r="K103" s="17" t="s">
        <v>153</v>
      </c>
    </row>
    <row r="104" spans="1:11" ht="12.75">
      <c r="A104" s="37">
        <v>9</v>
      </c>
      <c r="B104" s="37" t="s">
        <v>30</v>
      </c>
      <c r="C104" s="90" t="s">
        <v>31</v>
      </c>
      <c r="D104" s="32">
        <v>5450</v>
      </c>
      <c r="E104" s="17">
        <v>51</v>
      </c>
      <c r="F104" s="17">
        <v>0</v>
      </c>
      <c r="G104" s="17">
        <v>32</v>
      </c>
      <c r="H104" s="17">
        <v>4</v>
      </c>
      <c r="I104" s="91">
        <v>-57</v>
      </c>
      <c r="J104" s="91">
        <v>0</v>
      </c>
      <c r="K104" s="17" t="s">
        <v>149</v>
      </c>
    </row>
    <row r="105" spans="1:11" ht="12.75">
      <c r="A105" s="37">
        <v>10</v>
      </c>
      <c r="B105" s="37" t="s">
        <v>40</v>
      </c>
      <c r="C105" s="90" t="s">
        <v>1</v>
      </c>
      <c r="D105" s="32">
        <v>5366</v>
      </c>
      <c r="E105" s="17">
        <v>85</v>
      </c>
      <c r="F105" s="17">
        <v>10</v>
      </c>
      <c r="G105" s="17">
        <v>4</v>
      </c>
      <c r="H105" s="17">
        <v>3</v>
      </c>
      <c r="I105" s="91">
        <v>34</v>
      </c>
      <c r="J105" s="91">
        <v>1000</v>
      </c>
      <c r="K105" s="17" t="s">
        <v>148</v>
      </c>
    </row>
    <row r="106" spans="1:11" ht="12.75">
      <c r="A106" s="37">
        <v>11</v>
      </c>
      <c r="B106" s="37" t="s">
        <v>50</v>
      </c>
      <c r="C106" s="90" t="s">
        <v>42</v>
      </c>
      <c r="D106" s="32">
        <v>5265</v>
      </c>
      <c r="E106" s="17">
        <v>0</v>
      </c>
      <c r="F106" s="17">
        <v>0</v>
      </c>
      <c r="G106" s="17">
        <v>24</v>
      </c>
      <c r="H106" s="17">
        <v>4</v>
      </c>
      <c r="I106" s="91">
        <v>-100</v>
      </c>
      <c r="J106" s="91">
        <v>0</v>
      </c>
      <c r="K106" s="17" t="s">
        <v>157</v>
      </c>
    </row>
    <row r="107" spans="1:11" ht="12.75">
      <c r="A107" s="37">
        <v>12</v>
      </c>
      <c r="B107" s="37" t="s">
        <v>53</v>
      </c>
      <c r="C107" s="90" t="s">
        <v>35</v>
      </c>
      <c r="D107" s="32">
        <v>5235</v>
      </c>
      <c r="E107" s="17">
        <v>60</v>
      </c>
      <c r="F107" s="17">
        <v>14</v>
      </c>
      <c r="G107" s="17">
        <v>28</v>
      </c>
      <c r="H107" s="17">
        <v>3</v>
      </c>
      <c r="I107" s="91">
        <v>-11</v>
      </c>
      <c r="J107" s="91">
        <v>1000</v>
      </c>
      <c r="K107" s="17" t="s">
        <v>145</v>
      </c>
    </row>
    <row r="108" spans="1:11" ht="12.75">
      <c r="A108" s="37">
        <v>13</v>
      </c>
      <c r="B108" s="37" t="s">
        <v>39</v>
      </c>
      <c r="C108" s="90" t="s">
        <v>1</v>
      </c>
      <c r="D108" s="32">
        <v>5213</v>
      </c>
      <c r="E108" s="17">
        <v>55</v>
      </c>
      <c r="F108" s="17">
        <v>8</v>
      </c>
      <c r="G108" s="17">
        <v>20</v>
      </c>
      <c r="H108" s="17">
        <v>3</v>
      </c>
      <c r="I108" s="91">
        <v>-14</v>
      </c>
      <c r="J108" s="91">
        <v>1000</v>
      </c>
      <c r="K108" s="17" t="s">
        <v>156</v>
      </c>
    </row>
    <row r="109" spans="1:11" ht="12.75">
      <c r="A109" s="37">
        <v>14</v>
      </c>
      <c r="B109" s="37" t="s">
        <v>48</v>
      </c>
      <c r="C109" s="90" t="s">
        <v>42</v>
      </c>
      <c r="D109" s="32">
        <v>5213</v>
      </c>
      <c r="E109" s="17">
        <v>0</v>
      </c>
      <c r="F109" s="17">
        <v>0</v>
      </c>
      <c r="G109" s="17">
        <v>30</v>
      </c>
      <c r="H109" s="17">
        <v>4</v>
      </c>
      <c r="I109" s="91">
        <v>-106</v>
      </c>
      <c r="J109" s="91">
        <v>0</v>
      </c>
      <c r="K109" s="17" t="s">
        <v>157</v>
      </c>
    </row>
    <row r="110" spans="1:11" ht="12.75">
      <c r="A110" s="37">
        <v>15</v>
      </c>
      <c r="B110" s="37" t="s">
        <v>43</v>
      </c>
      <c r="C110" s="90" t="s">
        <v>1</v>
      </c>
      <c r="D110" s="32">
        <v>5196</v>
      </c>
      <c r="E110" s="17">
        <v>42</v>
      </c>
      <c r="F110" s="17">
        <v>10</v>
      </c>
      <c r="G110" s="17">
        <v>28</v>
      </c>
      <c r="H110" s="17">
        <v>4</v>
      </c>
      <c r="I110" s="91">
        <v>-52</v>
      </c>
      <c r="J110" s="91">
        <v>0</v>
      </c>
      <c r="K110" s="17" t="s">
        <v>156</v>
      </c>
    </row>
    <row r="111" spans="1:11" ht="12.75">
      <c r="A111" s="37">
        <v>16</v>
      </c>
      <c r="B111" s="37" t="s">
        <v>55</v>
      </c>
      <c r="C111" s="90" t="s">
        <v>1</v>
      </c>
      <c r="D111" s="32">
        <v>5036</v>
      </c>
      <c r="E111" s="17">
        <v>60</v>
      </c>
      <c r="F111" s="17">
        <v>13</v>
      </c>
      <c r="G111" s="17">
        <v>10</v>
      </c>
      <c r="H111" s="17">
        <v>4</v>
      </c>
      <c r="I111" s="91">
        <v>-13</v>
      </c>
      <c r="J111" s="91">
        <v>0</v>
      </c>
      <c r="K111" s="17" t="s">
        <v>154</v>
      </c>
    </row>
    <row r="112" spans="1:11" ht="12.75">
      <c r="A112" s="37">
        <v>17</v>
      </c>
      <c r="B112" s="37" t="s">
        <v>49</v>
      </c>
      <c r="C112" s="90" t="s">
        <v>35</v>
      </c>
      <c r="D112" s="32">
        <v>4726</v>
      </c>
      <c r="E112" s="17">
        <v>0</v>
      </c>
      <c r="F112" s="17">
        <v>0</v>
      </c>
      <c r="G112" s="17">
        <v>22</v>
      </c>
      <c r="H112" s="17">
        <v>4</v>
      </c>
      <c r="I112" s="91">
        <v>-98</v>
      </c>
      <c r="J112" s="91">
        <v>0</v>
      </c>
      <c r="K112" s="17" t="s">
        <v>156</v>
      </c>
    </row>
    <row r="113" spans="1:11" ht="12.75">
      <c r="A113" s="37">
        <v>18</v>
      </c>
      <c r="B113" s="37" t="s">
        <v>56</v>
      </c>
      <c r="C113" s="90" t="s">
        <v>42</v>
      </c>
      <c r="D113" s="32">
        <v>4641</v>
      </c>
      <c r="E113" s="17">
        <v>0</v>
      </c>
      <c r="F113" s="17">
        <v>0</v>
      </c>
      <c r="G113" s="17">
        <v>22</v>
      </c>
      <c r="H113" s="17">
        <v>4</v>
      </c>
      <c r="I113" s="91">
        <v>-98</v>
      </c>
      <c r="J113" s="91">
        <v>0</v>
      </c>
      <c r="K113" s="17" t="s">
        <v>154</v>
      </c>
    </row>
    <row r="114" spans="1:11" ht="12.75">
      <c r="A114" s="37">
        <v>19</v>
      </c>
      <c r="B114" s="37" t="s">
        <v>51</v>
      </c>
      <c r="C114" s="90" t="s">
        <v>1</v>
      </c>
      <c r="D114" s="32">
        <v>3930</v>
      </c>
      <c r="E114" s="17">
        <v>57</v>
      </c>
      <c r="F114" s="17">
        <v>0</v>
      </c>
      <c r="G114" s="17">
        <v>50</v>
      </c>
      <c r="H114" s="17">
        <v>4</v>
      </c>
      <c r="I114" s="91">
        <v>-69</v>
      </c>
      <c r="J114" s="91">
        <v>0</v>
      </c>
      <c r="K114" s="17" t="s">
        <v>156</v>
      </c>
    </row>
    <row r="115" spans="1:11" ht="12.75">
      <c r="A115" s="37">
        <v>20</v>
      </c>
      <c r="B115" s="37" t="s">
        <v>62</v>
      </c>
      <c r="C115" s="90" t="s">
        <v>61</v>
      </c>
      <c r="D115" s="32">
        <v>3885</v>
      </c>
      <c r="E115" s="17">
        <v>70</v>
      </c>
      <c r="F115" s="17">
        <v>0</v>
      </c>
      <c r="G115" s="17">
        <v>34</v>
      </c>
      <c r="H115" s="17">
        <v>3</v>
      </c>
      <c r="I115" s="91">
        <v>-21</v>
      </c>
      <c r="J115" s="91">
        <v>0</v>
      </c>
      <c r="K115" s="17" t="s">
        <v>161</v>
      </c>
    </row>
    <row r="116" spans="1:11" ht="12.75">
      <c r="A116" s="37">
        <v>21</v>
      </c>
      <c r="B116" s="37" t="s">
        <v>52</v>
      </c>
      <c r="C116" s="90" t="s">
        <v>35</v>
      </c>
      <c r="D116" s="32">
        <v>3747</v>
      </c>
      <c r="E116" s="17">
        <v>0</v>
      </c>
      <c r="F116" s="17">
        <v>0</v>
      </c>
      <c r="G116" s="17">
        <v>38</v>
      </c>
      <c r="H116" s="17">
        <v>4</v>
      </c>
      <c r="I116" s="91">
        <v>-114</v>
      </c>
      <c r="J116" s="91">
        <v>0</v>
      </c>
      <c r="K116" s="17" t="s">
        <v>156</v>
      </c>
    </row>
    <row r="117" spans="1:11" ht="12.75">
      <c r="A117" s="37">
        <v>22</v>
      </c>
      <c r="B117" s="37" t="s">
        <v>57</v>
      </c>
      <c r="C117" s="90" t="s">
        <v>1</v>
      </c>
      <c r="D117" s="32">
        <v>3180</v>
      </c>
      <c r="E117" s="17">
        <v>60</v>
      </c>
      <c r="F117" s="17">
        <v>14</v>
      </c>
      <c r="G117" s="17">
        <v>4</v>
      </c>
      <c r="H117" s="17">
        <v>2</v>
      </c>
      <c r="I117" s="91">
        <v>32</v>
      </c>
      <c r="J117" s="91">
        <v>0</v>
      </c>
      <c r="K117" s="17" t="s">
        <v>161</v>
      </c>
    </row>
    <row r="118" spans="1:11" ht="12.75">
      <c r="A118" s="37">
        <v>23</v>
      </c>
      <c r="B118" s="37" t="s">
        <v>82</v>
      </c>
      <c r="C118" s="90" t="s">
        <v>83</v>
      </c>
      <c r="D118" s="32">
        <v>2075</v>
      </c>
      <c r="E118" s="17">
        <v>70</v>
      </c>
      <c r="F118" s="17">
        <v>0</v>
      </c>
      <c r="G118" s="17">
        <v>2</v>
      </c>
      <c r="H118" s="17">
        <v>1</v>
      </c>
      <c r="I118" s="91">
        <v>49</v>
      </c>
      <c r="J118" s="91">
        <v>0</v>
      </c>
      <c r="K118" s="17" t="s">
        <v>156</v>
      </c>
    </row>
    <row r="119" spans="1:11" ht="12.75">
      <c r="A119" s="37">
        <v>24</v>
      </c>
      <c r="B119" s="37" t="s">
        <v>74</v>
      </c>
      <c r="C119" s="90" t="s">
        <v>75</v>
      </c>
      <c r="D119" s="32">
        <v>1359</v>
      </c>
      <c r="E119" s="17">
        <v>0</v>
      </c>
      <c r="F119" s="17">
        <v>0</v>
      </c>
      <c r="G119" s="17">
        <v>12</v>
      </c>
      <c r="H119" s="17">
        <v>1</v>
      </c>
      <c r="I119" s="91">
        <v>-31</v>
      </c>
      <c r="J119" s="91">
        <v>0</v>
      </c>
      <c r="K119" s="17" t="s">
        <v>168</v>
      </c>
    </row>
    <row r="120" spans="1:11" ht="12.75">
      <c r="A120" s="37">
        <v>25</v>
      </c>
      <c r="B120" s="37" t="s">
        <v>94</v>
      </c>
      <c r="C120" s="90" t="s">
        <v>83</v>
      </c>
      <c r="D120" s="32">
        <v>1316</v>
      </c>
      <c r="E120" s="17">
        <v>0</v>
      </c>
      <c r="F120" s="17">
        <v>0</v>
      </c>
      <c r="G120" s="17">
        <v>4</v>
      </c>
      <c r="H120" s="17">
        <v>1</v>
      </c>
      <c r="I120" s="91">
        <v>-23</v>
      </c>
      <c r="J120" s="91">
        <v>0</v>
      </c>
      <c r="K120" s="17" t="s">
        <v>156</v>
      </c>
    </row>
    <row r="121" spans="1:11" ht="12.75">
      <c r="A121" s="37">
        <v>26</v>
      </c>
      <c r="B121" s="37" t="s">
        <v>79</v>
      </c>
      <c r="C121" s="90" t="s">
        <v>81</v>
      </c>
      <c r="D121" s="32">
        <v>1249</v>
      </c>
      <c r="E121" s="17">
        <v>0</v>
      </c>
      <c r="F121" s="17">
        <v>0</v>
      </c>
      <c r="G121" s="17">
        <v>5</v>
      </c>
      <c r="H121" s="17">
        <v>1</v>
      </c>
      <c r="I121" s="91">
        <v>-24</v>
      </c>
      <c r="J121" s="91">
        <v>0</v>
      </c>
      <c r="K121" s="17" t="s">
        <v>144</v>
      </c>
    </row>
    <row r="122" spans="1:11" ht="12.75">
      <c r="A122" s="37">
        <v>27</v>
      </c>
      <c r="B122" s="37" t="s">
        <v>59</v>
      </c>
      <c r="C122" s="90" t="s">
        <v>1</v>
      </c>
      <c r="D122" s="32">
        <v>1010</v>
      </c>
      <c r="E122" s="17">
        <v>0</v>
      </c>
      <c r="F122" s="17">
        <v>0</v>
      </c>
      <c r="G122" s="17">
        <v>8</v>
      </c>
      <c r="H122" s="17">
        <v>1</v>
      </c>
      <c r="I122" s="91">
        <v>-27</v>
      </c>
      <c r="J122" s="91">
        <v>0</v>
      </c>
      <c r="K122" s="17" t="s">
        <v>156</v>
      </c>
    </row>
    <row r="123" spans="1:11" ht="12.75">
      <c r="A123" s="37"/>
      <c r="B123" s="37"/>
      <c r="C123" s="37"/>
      <c r="D123" s="32"/>
      <c r="E123" s="32">
        <f aca="true" t="shared" si="2" ref="E123:J123">SUM(E96:E122)</f>
        <v>1479</v>
      </c>
      <c r="F123" s="32">
        <f t="shared" si="2"/>
        <v>174</v>
      </c>
      <c r="G123" s="32">
        <f t="shared" si="2"/>
        <v>565</v>
      </c>
      <c r="H123" s="32">
        <f t="shared" si="2"/>
        <v>87</v>
      </c>
      <c r="I123" s="32">
        <f t="shared" si="2"/>
        <v>-565</v>
      </c>
      <c r="J123" s="32">
        <f t="shared" si="2"/>
        <v>3000</v>
      </c>
      <c r="K123" s="32">
        <f>(J123/1000)*10</f>
        <v>30</v>
      </c>
    </row>
    <row r="125" spans="1:11" ht="18">
      <c r="A125" s="321" t="s">
        <v>102</v>
      </c>
      <c r="B125" s="321"/>
      <c r="C125" s="321"/>
      <c r="D125" s="321"/>
      <c r="E125" s="321"/>
      <c r="F125" s="321"/>
      <c r="G125" s="321"/>
      <c r="H125" s="321"/>
      <c r="I125" s="321"/>
      <c r="J125" s="321"/>
      <c r="K125" s="321"/>
    </row>
    <row r="126" spans="1:11" ht="18">
      <c r="A126" s="322" t="s">
        <v>169</v>
      </c>
      <c r="B126" s="322"/>
      <c r="C126" s="322"/>
      <c r="D126" s="322"/>
      <c r="E126" s="322"/>
      <c r="F126" s="322"/>
      <c r="G126" s="322"/>
      <c r="H126" s="322"/>
      <c r="I126" s="322"/>
      <c r="J126" s="322"/>
      <c r="K126" s="322"/>
    </row>
    <row r="127" spans="1:11" ht="12.75">
      <c r="A127" s="69" t="s">
        <v>63</v>
      </c>
      <c r="B127" s="69" t="s">
        <v>64</v>
      </c>
      <c r="C127" s="69" t="s">
        <v>65</v>
      </c>
      <c r="D127" s="69" t="s">
        <v>66</v>
      </c>
      <c r="E127" s="68" t="s">
        <v>9</v>
      </c>
      <c r="F127" s="68" t="s">
        <v>10</v>
      </c>
      <c r="G127" s="68" t="s">
        <v>11</v>
      </c>
      <c r="H127" s="68" t="s">
        <v>67</v>
      </c>
      <c r="I127" s="68" t="s">
        <v>68</v>
      </c>
      <c r="J127" s="68"/>
      <c r="K127" s="68" t="s">
        <v>69</v>
      </c>
    </row>
    <row r="128" spans="1:11" ht="12.75">
      <c r="A128" s="37">
        <v>1</v>
      </c>
      <c r="B128" s="37" t="s">
        <v>0</v>
      </c>
      <c r="C128" s="90" t="s">
        <v>1</v>
      </c>
      <c r="D128" s="32">
        <v>8869</v>
      </c>
      <c r="E128" s="17">
        <v>126</v>
      </c>
      <c r="F128" s="17">
        <v>36</v>
      </c>
      <c r="G128" s="17">
        <v>38</v>
      </c>
      <c r="H128" s="17">
        <v>5</v>
      </c>
      <c r="I128" s="91">
        <v>29</v>
      </c>
      <c r="J128" s="91">
        <v>0</v>
      </c>
      <c r="K128" s="17" t="s">
        <v>144</v>
      </c>
    </row>
    <row r="129" spans="1:11" ht="12.75">
      <c r="A129" s="37">
        <v>2</v>
      </c>
      <c r="B129" s="37" t="s">
        <v>53</v>
      </c>
      <c r="C129" s="90" t="s">
        <v>35</v>
      </c>
      <c r="D129" s="32">
        <v>8259</v>
      </c>
      <c r="E129" s="17">
        <v>140</v>
      </c>
      <c r="F129" s="17">
        <v>27</v>
      </c>
      <c r="G129" s="17">
        <v>32</v>
      </c>
      <c r="H129" s="17">
        <v>4</v>
      </c>
      <c r="I129" s="91">
        <v>59</v>
      </c>
      <c r="J129" s="91">
        <v>1000</v>
      </c>
      <c r="K129" s="17" t="s">
        <v>170</v>
      </c>
    </row>
    <row r="130" spans="1:11" ht="12.75">
      <c r="A130" s="37">
        <v>3</v>
      </c>
      <c r="B130" s="37" t="s">
        <v>41</v>
      </c>
      <c r="C130" s="90" t="s">
        <v>42</v>
      </c>
      <c r="D130" s="32">
        <v>8111</v>
      </c>
      <c r="E130" s="17">
        <v>170</v>
      </c>
      <c r="F130" s="17">
        <v>11</v>
      </c>
      <c r="G130" s="17">
        <v>14</v>
      </c>
      <c r="H130" s="17">
        <v>5</v>
      </c>
      <c r="I130" s="91">
        <v>72</v>
      </c>
      <c r="J130" s="91">
        <v>0</v>
      </c>
      <c r="K130" s="17" t="s">
        <v>156</v>
      </c>
    </row>
    <row r="131" spans="1:11" ht="12.75">
      <c r="A131" s="37">
        <v>4</v>
      </c>
      <c r="B131" s="37" t="s">
        <v>37</v>
      </c>
      <c r="C131" s="90" t="s">
        <v>31</v>
      </c>
      <c r="D131" s="32">
        <v>7976</v>
      </c>
      <c r="E131" s="17">
        <v>145</v>
      </c>
      <c r="F131" s="17">
        <v>35</v>
      </c>
      <c r="G131" s="17">
        <v>24</v>
      </c>
      <c r="H131" s="17">
        <v>5</v>
      </c>
      <c r="I131" s="91">
        <v>61</v>
      </c>
      <c r="J131" s="91">
        <v>0</v>
      </c>
      <c r="K131" s="17" t="s">
        <v>156</v>
      </c>
    </row>
    <row r="132" spans="1:11" ht="12.75">
      <c r="A132" s="37">
        <v>5</v>
      </c>
      <c r="B132" s="37" t="s">
        <v>39</v>
      </c>
      <c r="C132" s="90" t="s">
        <v>1</v>
      </c>
      <c r="D132" s="32">
        <v>7918</v>
      </c>
      <c r="E132" s="17">
        <v>115</v>
      </c>
      <c r="F132" s="17">
        <v>8</v>
      </c>
      <c r="G132" s="17">
        <v>34</v>
      </c>
      <c r="H132" s="17">
        <v>4</v>
      </c>
      <c r="I132" s="91">
        <v>13</v>
      </c>
      <c r="J132" s="91">
        <v>1000</v>
      </c>
      <c r="K132" s="17" t="s">
        <v>164</v>
      </c>
    </row>
    <row r="133" spans="1:11" ht="12.75">
      <c r="A133" s="37">
        <v>6</v>
      </c>
      <c r="B133" s="37" t="s">
        <v>36</v>
      </c>
      <c r="C133" s="90" t="s">
        <v>1</v>
      </c>
      <c r="D133" s="32">
        <v>7588</v>
      </c>
      <c r="E133" s="17">
        <v>188</v>
      </c>
      <c r="F133" s="17">
        <v>8</v>
      </c>
      <c r="G133" s="17">
        <v>40</v>
      </c>
      <c r="H133" s="17">
        <v>5</v>
      </c>
      <c r="I133" s="91">
        <v>61</v>
      </c>
      <c r="J133" s="91">
        <v>0</v>
      </c>
      <c r="K133" s="17" t="s">
        <v>171</v>
      </c>
    </row>
    <row r="134" spans="1:11" ht="12.75">
      <c r="A134" s="37">
        <v>7</v>
      </c>
      <c r="B134" s="37" t="s">
        <v>40</v>
      </c>
      <c r="C134" s="90" t="s">
        <v>1</v>
      </c>
      <c r="D134" s="32">
        <v>7574</v>
      </c>
      <c r="E134" s="17">
        <v>85</v>
      </c>
      <c r="F134" s="17">
        <v>10</v>
      </c>
      <c r="G134" s="17">
        <v>10</v>
      </c>
      <c r="H134" s="17">
        <v>4</v>
      </c>
      <c r="I134" s="91">
        <v>9</v>
      </c>
      <c r="J134" s="91">
        <v>1000</v>
      </c>
      <c r="K134" s="17" t="s">
        <v>153</v>
      </c>
    </row>
    <row r="135" spans="1:11" ht="12.75">
      <c r="A135" s="37">
        <v>8</v>
      </c>
      <c r="B135" s="37" t="s">
        <v>44</v>
      </c>
      <c r="C135" s="90" t="s">
        <v>1</v>
      </c>
      <c r="D135" s="32">
        <v>7468</v>
      </c>
      <c r="E135" s="17">
        <v>80</v>
      </c>
      <c r="F135" s="17">
        <v>0</v>
      </c>
      <c r="G135" s="17">
        <v>32</v>
      </c>
      <c r="H135" s="17">
        <v>5</v>
      </c>
      <c r="I135" s="91">
        <v>-47</v>
      </c>
      <c r="J135" s="91">
        <v>0</v>
      </c>
      <c r="K135" s="17" t="s">
        <v>152</v>
      </c>
    </row>
    <row r="136" spans="1:11" ht="12.75">
      <c r="A136" s="37">
        <v>9</v>
      </c>
      <c r="B136" s="37" t="s">
        <v>38</v>
      </c>
      <c r="C136" s="90" t="s">
        <v>1</v>
      </c>
      <c r="D136" s="32">
        <v>7440</v>
      </c>
      <c r="E136" s="17">
        <v>75</v>
      </c>
      <c r="F136" s="17">
        <v>27</v>
      </c>
      <c r="G136" s="17">
        <v>24</v>
      </c>
      <c r="H136" s="17">
        <v>5</v>
      </c>
      <c r="I136" s="91">
        <v>-17</v>
      </c>
      <c r="J136" s="91">
        <v>0</v>
      </c>
      <c r="K136" s="17" t="s">
        <v>157</v>
      </c>
    </row>
    <row r="137" spans="1:11" ht="12.75">
      <c r="A137" s="37">
        <v>10</v>
      </c>
      <c r="B137" s="37" t="s">
        <v>47</v>
      </c>
      <c r="C137" s="90" t="s">
        <v>1</v>
      </c>
      <c r="D137" s="32">
        <v>7388</v>
      </c>
      <c r="E137" s="17">
        <v>55</v>
      </c>
      <c r="F137" s="17">
        <v>0</v>
      </c>
      <c r="G137" s="17">
        <v>20</v>
      </c>
      <c r="H137" s="17">
        <v>5</v>
      </c>
      <c r="I137" s="91">
        <v>-60</v>
      </c>
      <c r="J137" s="91">
        <v>0</v>
      </c>
      <c r="K137" s="17" t="s">
        <v>152</v>
      </c>
    </row>
    <row r="138" spans="1:11" ht="12.75">
      <c r="A138" s="37">
        <v>11</v>
      </c>
      <c r="B138" s="37" t="s">
        <v>30</v>
      </c>
      <c r="C138" s="90" t="s">
        <v>31</v>
      </c>
      <c r="D138" s="32">
        <v>7035</v>
      </c>
      <c r="E138" s="17">
        <v>51</v>
      </c>
      <c r="F138" s="17">
        <v>0</v>
      </c>
      <c r="G138" s="17">
        <v>36</v>
      </c>
      <c r="H138" s="17">
        <v>5</v>
      </c>
      <c r="I138" s="91">
        <v>-80</v>
      </c>
      <c r="J138" s="91">
        <v>0</v>
      </c>
      <c r="K138" s="17" t="s">
        <v>152</v>
      </c>
    </row>
    <row r="139" spans="1:11" ht="12.75">
      <c r="A139" s="37">
        <v>12</v>
      </c>
      <c r="B139" s="37" t="s">
        <v>43</v>
      </c>
      <c r="C139" s="90" t="s">
        <v>1</v>
      </c>
      <c r="D139" s="32">
        <v>7023</v>
      </c>
      <c r="E139" s="17">
        <v>112</v>
      </c>
      <c r="F139" s="17">
        <v>10</v>
      </c>
      <c r="G139" s="17">
        <v>28</v>
      </c>
      <c r="H139" s="17">
        <v>5</v>
      </c>
      <c r="I139" s="91">
        <v>-1</v>
      </c>
      <c r="J139" s="91">
        <v>0</v>
      </c>
      <c r="K139" s="17" t="s">
        <v>153</v>
      </c>
    </row>
    <row r="140" spans="1:11" ht="12.75">
      <c r="A140" s="37">
        <v>13</v>
      </c>
      <c r="B140" s="37" t="s">
        <v>48</v>
      </c>
      <c r="C140" s="90" t="s">
        <v>42</v>
      </c>
      <c r="D140" s="32">
        <v>6846</v>
      </c>
      <c r="E140" s="17">
        <v>42</v>
      </c>
      <c r="F140" s="17">
        <v>8</v>
      </c>
      <c r="G140" s="17">
        <v>40</v>
      </c>
      <c r="H140" s="17">
        <v>5</v>
      </c>
      <c r="I140" s="91">
        <v>-85</v>
      </c>
      <c r="J140" s="91">
        <v>0</v>
      </c>
      <c r="K140" s="17" t="s">
        <v>172</v>
      </c>
    </row>
    <row r="141" spans="1:11" ht="12.75">
      <c r="A141" s="37">
        <v>14</v>
      </c>
      <c r="B141" s="37" t="s">
        <v>49</v>
      </c>
      <c r="C141" s="90" t="s">
        <v>35</v>
      </c>
      <c r="D141" s="32">
        <v>6381</v>
      </c>
      <c r="E141" s="17">
        <v>50</v>
      </c>
      <c r="F141" s="17">
        <v>0</v>
      </c>
      <c r="G141" s="17">
        <v>24</v>
      </c>
      <c r="H141" s="17">
        <v>5</v>
      </c>
      <c r="I141" s="91">
        <v>-69</v>
      </c>
      <c r="J141" s="91">
        <v>0</v>
      </c>
      <c r="K141" s="17" t="s">
        <v>153</v>
      </c>
    </row>
    <row r="142" spans="1:11" ht="12.75">
      <c r="A142" s="37">
        <v>15</v>
      </c>
      <c r="B142" s="37" t="s">
        <v>50</v>
      </c>
      <c r="C142" s="90" t="s">
        <v>42</v>
      </c>
      <c r="D142" s="32">
        <v>6342</v>
      </c>
      <c r="E142" s="17">
        <v>0</v>
      </c>
      <c r="F142" s="17">
        <v>0</v>
      </c>
      <c r="G142" s="17">
        <v>28</v>
      </c>
      <c r="H142" s="17">
        <v>5</v>
      </c>
      <c r="I142" s="91">
        <v>-123</v>
      </c>
      <c r="J142" s="91">
        <v>0</v>
      </c>
      <c r="K142" s="17" t="s">
        <v>157</v>
      </c>
    </row>
    <row r="143" spans="1:11" ht="12.75">
      <c r="A143" s="37">
        <v>16</v>
      </c>
      <c r="B143" s="37" t="s">
        <v>55</v>
      </c>
      <c r="C143" s="90" t="s">
        <v>1</v>
      </c>
      <c r="D143" s="32">
        <v>5964</v>
      </c>
      <c r="E143" s="17">
        <v>60</v>
      </c>
      <c r="F143" s="17">
        <v>13</v>
      </c>
      <c r="G143" s="17">
        <v>14</v>
      </c>
      <c r="H143" s="17">
        <v>5</v>
      </c>
      <c r="I143" s="91">
        <v>-36</v>
      </c>
      <c r="J143" s="91">
        <v>0</v>
      </c>
      <c r="K143" s="17" t="s">
        <v>144</v>
      </c>
    </row>
    <row r="144" spans="1:11" ht="12.75">
      <c r="A144" s="37">
        <v>17</v>
      </c>
      <c r="B144" s="37" t="s">
        <v>34</v>
      </c>
      <c r="C144" s="90" t="s">
        <v>35</v>
      </c>
      <c r="D144" s="32">
        <v>5810</v>
      </c>
      <c r="E144" s="17">
        <v>85</v>
      </c>
      <c r="F144" s="17">
        <v>9</v>
      </c>
      <c r="G144" s="17">
        <v>44</v>
      </c>
      <c r="H144" s="17">
        <v>4</v>
      </c>
      <c r="I144" s="91">
        <v>-26</v>
      </c>
      <c r="J144" s="91">
        <v>0</v>
      </c>
      <c r="K144" s="17" t="s">
        <v>165</v>
      </c>
    </row>
    <row r="145" spans="1:11" ht="12.75">
      <c r="A145" s="37">
        <v>18</v>
      </c>
      <c r="B145" s="37" t="s">
        <v>56</v>
      </c>
      <c r="C145" s="90" t="s">
        <v>42</v>
      </c>
      <c r="D145" s="32">
        <v>5636</v>
      </c>
      <c r="E145" s="17">
        <v>0</v>
      </c>
      <c r="F145" s="17">
        <v>0</v>
      </c>
      <c r="G145" s="17">
        <v>24</v>
      </c>
      <c r="H145" s="17">
        <v>5</v>
      </c>
      <c r="I145" s="91">
        <v>-119</v>
      </c>
      <c r="J145" s="91">
        <v>0</v>
      </c>
      <c r="K145" s="17" t="s">
        <v>144</v>
      </c>
    </row>
    <row r="146" spans="1:11" ht="12.75">
      <c r="A146" s="37">
        <v>19</v>
      </c>
      <c r="B146" s="37" t="s">
        <v>51</v>
      </c>
      <c r="C146" s="90" t="s">
        <v>1</v>
      </c>
      <c r="D146" s="32">
        <v>5306</v>
      </c>
      <c r="E146" s="17">
        <v>57</v>
      </c>
      <c r="F146" s="17">
        <v>0</v>
      </c>
      <c r="G146" s="17">
        <v>56</v>
      </c>
      <c r="H146" s="17">
        <v>5</v>
      </c>
      <c r="I146" s="91">
        <v>-94</v>
      </c>
      <c r="J146" s="91">
        <v>0</v>
      </c>
      <c r="K146" s="17" t="s">
        <v>144</v>
      </c>
    </row>
    <row r="147" spans="1:11" ht="12.75">
      <c r="A147" s="37">
        <v>20</v>
      </c>
      <c r="B147" s="37" t="s">
        <v>52</v>
      </c>
      <c r="C147" s="90" t="s">
        <v>35</v>
      </c>
      <c r="D147" s="32">
        <v>5161</v>
      </c>
      <c r="E147" s="17">
        <v>0</v>
      </c>
      <c r="F147" s="17">
        <v>0</v>
      </c>
      <c r="G147" s="17">
        <v>44</v>
      </c>
      <c r="H147" s="17">
        <v>5</v>
      </c>
      <c r="I147" s="91">
        <v>-139</v>
      </c>
      <c r="J147" s="91">
        <v>0</v>
      </c>
      <c r="K147" s="17" t="s">
        <v>172</v>
      </c>
    </row>
    <row r="148" spans="1:11" ht="12.75">
      <c r="A148" s="37">
        <v>21</v>
      </c>
      <c r="B148" s="37" t="s">
        <v>57</v>
      </c>
      <c r="C148" s="90" t="s">
        <v>1</v>
      </c>
      <c r="D148" s="32">
        <v>4233</v>
      </c>
      <c r="E148" s="17">
        <v>60</v>
      </c>
      <c r="F148" s="17">
        <v>14</v>
      </c>
      <c r="G148" s="17">
        <v>8</v>
      </c>
      <c r="H148" s="17">
        <v>3</v>
      </c>
      <c r="I148" s="91">
        <v>9</v>
      </c>
      <c r="J148" s="91">
        <v>0</v>
      </c>
      <c r="K148" s="17" t="s">
        <v>172</v>
      </c>
    </row>
    <row r="149" spans="1:11" ht="12.75">
      <c r="A149" s="37">
        <v>22</v>
      </c>
      <c r="B149" s="37" t="s">
        <v>62</v>
      </c>
      <c r="C149" s="90" t="s">
        <v>61</v>
      </c>
      <c r="D149" s="32">
        <v>3885</v>
      </c>
      <c r="E149" s="17">
        <v>70</v>
      </c>
      <c r="F149" s="17">
        <v>0</v>
      </c>
      <c r="G149" s="17">
        <v>34</v>
      </c>
      <c r="H149" s="17">
        <v>3</v>
      </c>
      <c r="I149" s="91">
        <v>-21</v>
      </c>
      <c r="J149" s="91">
        <v>0</v>
      </c>
      <c r="K149" s="17" t="s">
        <v>152</v>
      </c>
    </row>
    <row r="150" spans="1:11" ht="12.75">
      <c r="A150" s="37">
        <v>23</v>
      </c>
      <c r="B150" s="37" t="s">
        <v>59</v>
      </c>
      <c r="C150" s="90" t="s">
        <v>1</v>
      </c>
      <c r="D150" s="32">
        <v>2426</v>
      </c>
      <c r="E150" s="17">
        <v>0</v>
      </c>
      <c r="F150" s="17">
        <v>0</v>
      </c>
      <c r="G150" s="17">
        <v>14</v>
      </c>
      <c r="H150" s="17">
        <v>2</v>
      </c>
      <c r="I150" s="91">
        <v>-52</v>
      </c>
      <c r="J150" s="91">
        <v>0</v>
      </c>
      <c r="K150" s="17" t="s">
        <v>160</v>
      </c>
    </row>
    <row r="151" spans="1:11" ht="12.75">
      <c r="A151" s="37">
        <v>24</v>
      </c>
      <c r="B151" s="37" t="s">
        <v>82</v>
      </c>
      <c r="C151" s="90" t="s">
        <v>83</v>
      </c>
      <c r="D151" s="32">
        <v>2075</v>
      </c>
      <c r="E151" s="17">
        <v>70</v>
      </c>
      <c r="F151" s="17">
        <v>0</v>
      </c>
      <c r="G151" s="17">
        <v>2</v>
      </c>
      <c r="H151" s="17">
        <v>1</v>
      </c>
      <c r="I151" s="91">
        <v>49</v>
      </c>
      <c r="J151" s="91">
        <v>0</v>
      </c>
      <c r="K151" s="17" t="s">
        <v>156</v>
      </c>
    </row>
    <row r="152" spans="1:11" ht="12.75">
      <c r="A152" s="37">
        <v>25</v>
      </c>
      <c r="B152" s="37" t="s">
        <v>74</v>
      </c>
      <c r="C152" s="90" t="s">
        <v>75</v>
      </c>
      <c r="D152" s="32">
        <v>1359</v>
      </c>
      <c r="E152" s="17">
        <v>0</v>
      </c>
      <c r="F152" s="17">
        <v>0</v>
      </c>
      <c r="G152" s="17">
        <v>12</v>
      </c>
      <c r="H152" s="17">
        <v>1</v>
      </c>
      <c r="I152" s="91">
        <v>-31</v>
      </c>
      <c r="J152" s="91">
        <v>0</v>
      </c>
      <c r="K152" s="17" t="s">
        <v>156</v>
      </c>
    </row>
    <row r="153" spans="1:11" ht="12.75">
      <c r="A153" s="37">
        <v>26</v>
      </c>
      <c r="B153" s="37" t="s">
        <v>94</v>
      </c>
      <c r="C153" s="90" t="s">
        <v>83</v>
      </c>
      <c r="D153" s="32">
        <v>1316</v>
      </c>
      <c r="E153" s="17">
        <v>0</v>
      </c>
      <c r="F153" s="17">
        <v>0</v>
      </c>
      <c r="G153" s="17">
        <v>4</v>
      </c>
      <c r="H153" s="17">
        <v>1</v>
      </c>
      <c r="I153" s="91">
        <v>-23</v>
      </c>
      <c r="J153" s="91">
        <v>0</v>
      </c>
      <c r="K153" s="17" t="s">
        <v>156</v>
      </c>
    </row>
    <row r="154" spans="1:11" ht="12.75">
      <c r="A154" s="37">
        <v>27</v>
      </c>
      <c r="B154" s="37" t="s">
        <v>79</v>
      </c>
      <c r="C154" s="90" t="s">
        <v>81</v>
      </c>
      <c r="D154" s="32">
        <v>1249</v>
      </c>
      <c r="E154" s="17">
        <v>0</v>
      </c>
      <c r="F154" s="17">
        <v>0</v>
      </c>
      <c r="G154" s="17">
        <v>5</v>
      </c>
      <c r="H154" s="17">
        <v>1</v>
      </c>
      <c r="I154" s="91">
        <v>-24</v>
      </c>
      <c r="J154" s="91">
        <v>0</v>
      </c>
      <c r="K154" s="17" t="s">
        <v>156</v>
      </c>
    </row>
    <row r="155" spans="1:11" ht="12.75">
      <c r="A155" s="37"/>
      <c r="B155" s="37"/>
      <c r="C155" s="37"/>
      <c r="D155" s="32"/>
      <c r="E155" s="32">
        <f aca="true" t="shared" si="3" ref="E155:J155">SUM(E128:E154)</f>
        <v>1836</v>
      </c>
      <c r="F155" s="32">
        <f t="shared" si="3"/>
        <v>216</v>
      </c>
      <c r="G155" s="32">
        <f t="shared" si="3"/>
        <v>685</v>
      </c>
      <c r="H155" s="32">
        <f t="shared" si="3"/>
        <v>108</v>
      </c>
      <c r="I155" s="32">
        <f t="shared" si="3"/>
        <v>-685</v>
      </c>
      <c r="J155" s="32">
        <f t="shared" si="3"/>
        <v>3000</v>
      </c>
      <c r="K155" s="32">
        <v>30</v>
      </c>
    </row>
    <row r="157" spans="1:11" ht="18">
      <c r="A157" s="321" t="s">
        <v>102</v>
      </c>
      <c r="B157" s="321"/>
      <c r="C157" s="321"/>
      <c r="D157" s="321"/>
      <c r="E157" s="321"/>
      <c r="F157" s="321"/>
      <c r="G157" s="321"/>
      <c r="H157" s="321"/>
      <c r="I157" s="321"/>
      <c r="J157" s="321"/>
      <c r="K157" s="321"/>
    </row>
    <row r="158" spans="1:11" ht="18">
      <c r="A158" s="321" t="s">
        <v>173</v>
      </c>
      <c r="B158" s="321"/>
      <c r="C158" s="321"/>
      <c r="D158" s="321"/>
      <c r="E158" s="321"/>
      <c r="F158" s="321"/>
      <c r="G158" s="321"/>
      <c r="H158" s="321"/>
      <c r="I158" s="321"/>
      <c r="J158" s="321"/>
      <c r="K158" s="321"/>
    </row>
    <row r="159" spans="1:11" ht="12.75">
      <c r="A159" s="69" t="s">
        <v>63</v>
      </c>
      <c r="B159" s="69" t="s">
        <v>64</v>
      </c>
      <c r="C159" s="69" t="s">
        <v>65</v>
      </c>
      <c r="D159" s="69" t="s">
        <v>66</v>
      </c>
      <c r="E159" s="68" t="s">
        <v>9</v>
      </c>
      <c r="F159" s="68" t="s">
        <v>10</v>
      </c>
      <c r="G159" s="68" t="s">
        <v>11</v>
      </c>
      <c r="H159" s="68" t="s">
        <v>67</v>
      </c>
      <c r="I159" s="68" t="s">
        <v>68</v>
      </c>
      <c r="J159" s="68" t="s">
        <v>174</v>
      </c>
      <c r="K159" s="68" t="s">
        <v>69</v>
      </c>
    </row>
    <row r="160" spans="1:11" ht="12.75">
      <c r="A160" s="37">
        <v>1</v>
      </c>
      <c r="B160" s="37" t="s">
        <v>0</v>
      </c>
      <c r="C160" s="90" t="s">
        <v>1</v>
      </c>
      <c r="D160" s="32">
        <v>10715</v>
      </c>
      <c r="E160" s="17">
        <v>176</v>
      </c>
      <c r="F160" s="17">
        <v>45</v>
      </c>
      <c r="G160" s="17">
        <v>44</v>
      </c>
      <c r="H160" s="17">
        <v>6</v>
      </c>
      <c r="I160" s="91">
        <v>63</v>
      </c>
      <c r="J160" s="91"/>
      <c r="K160" s="17" t="s">
        <v>144</v>
      </c>
    </row>
    <row r="161" spans="1:11" ht="12.75">
      <c r="A161" s="37">
        <v>2</v>
      </c>
      <c r="B161" s="37" t="s">
        <v>41</v>
      </c>
      <c r="C161" s="90" t="s">
        <v>42</v>
      </c>
      <c r="D161" s="32">
        <v>9664</v>
      </c>
      <c r="E161" s="17">
        <v>170</v>
      </c>
      <c r="F161" s="17">
        <v>11</v>
      </c>
      <c r="G161" s="17">
        <v>18</v>
      </c>
      <c r="H161" s="17">
        <v>6</v>
      </c>
      <c r="I161" s="91">
        <v>49</v>
      </c>
      <c r="J161" s="91"/>
      <c r="K161" s="17" t="s">
        <v>144</v>
      </c>
    </row>
    <row r="162" spans="1:11" ht="12.75">
      <c r="A162" s="37">
        <v>3</v>
      </c>
      <c r="B162" s="37" t="s">
        <v>53</v>
      </c>
      <c r="C162" s="90" t="s">
        <v>35</v>
      </c>
      <c r="D162" s="32">
        <v>9276</v>
      </c>
      <c r="E162" s="17">
        <v>215</v>
      </c>
      <c r="F162" s="17">
        <v>40</v>
      </c>
      <c r="G162" s="17">
        <v>32</v>
      </c>
      <c r="H162" s="17">
        <v>5</v>
      </c>
      <c r="I162" s="91">
        <v>128</v>
      </c>
      <c r="J162" s="91">
        <v>1000</v>
      </c>
      <c r="K162" s="17" t="s">
        <v>148</v>
      </c>
    </row>
    <row r="163" spans="1:11" ht="12.75">
      <c r="A163" s="37">
        <v>4</v>
      </c>
      <c r="B163" s="37" t="s">
        <v>30</v>
      </c>
      <c r="C163" s="90" t="s">
        <v>31</v>
      </c>
      <c r="D163" s="32">
        <v>9259</v>
      </c>
      <c r="E163" s="17">
        <v>131</v>
      </c>
      <c r="F163" s="17">
        <v>13</v>
      </c>
      <c r="G163" s="17">
        <v>38</v>
      </c>
      <c r="H163" s="17">
        <v>6</v>
      </c>
      <c r="I163" s="91">
        <v>-8</v>
      </c>
      <c r="J163" s="91"/>
      <c r="K163" s="17" t="s">
        <v>145</v>
      </c>
    </row>
    <row r="164" spans="1:11" ht="12.75">
      <c r="A164" s="37">
        <v>5</v>
      </c>
      <c r="B164" s="37" t="s">
        <v>37</v>
      </c>
      <c r="C164" s="90" t="s">
        <v>31</v>
      </c>
      <c r="D164" s="32">
        <v>9257</v>
      </c>
      <c r="E164" s="17">
        <v>145</v>
      </c>
      <c r="F164" s="17">
        <v>35</v>
      </c>
      <c r="G164" s="17">
        <v>24</v>
      </c>
      <c r="H164" s="17">
        <v>6</v>
      </c>
      <c r="I164" s="91">
        <v>42</v>
      </c>
      <c r="J164" s="91"/>
      <c r="K164" s="17" t="s">
        <v>152</v>
      </c>
    </row>
    <row r="165" spans="1:11" ht="12.75">
      <c r="A165" s="37">
        <v>6</v>
      </c>
      <c r="B165" s="37" t="s">
        <v>36</v>
      </c>
      <c r="C165" s="90" t="s">
        <v>1</v>
      </c>
      <c r="D165" s="32">
        <v>8846</v>
      </c>
      <c r="E165" s="17">
        <v>188</v>
      </c>
      <c r="F165" s="17">
        <v>8</v>
      </c>
      <c r="G165" s="17">
        <v>50</v>
      </c>
      <c r="H165" s="17">
        <v>6</v>
      </c>
      <c r="I165" s="91">
        <v>32</v>
      </c>
      <c r="J165" s="91"/>
      <c r="K165" s="17" t="s">
        <v>152</v>
      </c>
    </row>
    <row r="166" spans="1:11" ht="12.75">
      <c r="A166" s="37">
        <v>7</v>
      </c>
      <c r="B166" s="37" t="s">
        <v>43</v>
      </c>
      <c r="C166" s="90" t="s">
        <v>1</v>
      </c>
      <c r="D166" s="32">
        <v>8749</v>
      </c>
      <c r="E166" s="17">
        <v>156</v>
      </c>
      <c r="F166" s="17">
        <v>10</v>
      </c>
      <c r="G166" s="17">
        <v>34</v>
      </c>
      <c r="H166" s="17">
        <v>6</v>
      </c>
      <c r="I166" s="91">
        <v>18</v>
      </c>
      <c r="J166" s="91"/>
      <c r="K166" s="17" t="s">
        <v>164</v>
      </c>
    </row>
    <row r="167" spans="1:11" ht="12.75">
      <c r="A167" s="37">
        <v>8</v>
      </c>
      <c r="B167" s="37" t="s">
        <v>34</v>
      </c>
      <c r="C167" s="90" t="s">
        <v>35</v>
      </c>
      <c r="D167" s="32">
        <v>8682</v>
      </c>
      <c r="E167" s="17">
        <v>150</v>
      </c>
      <c r="F167" s="17">
        <v>9</v>
      </c>
      <c r="G167" s="17">
        <v>50</v>
      </c>
      <c r="H167" s="17">
        <v>5</v>
      </c>
      <c r="I167" s="91">
        <v>14</v>
      </c>
      <c r="J167" s="91">
        <v>1000</v>
      </c>
      <c r="K167" s="17" t="s">
        <v>156</v>
      </c>
    </row>
    <row r="168" spans="1:11" ht="12.75">
      <c r="A168" s="37">
        <v>9</v>
      </c>
      <c r="B168" s="37" t="s">
        <v>47</v>
      </c>
      <c r="C168" s="90" t="s">
        <v>1</v>
      </c>
      <c r="D168" s="32">
        <v>8666</v>
      </c>
      <c r="E168" s="17">
        <v>55</v>
      </c>
      <c r="F168" s="17">
        <v>0</v>
      </c>
      <c r="G168" s="17">
        <v>22</v>
      </c>
      <c r="H168" s="17">
        <v>6</v>
      </c>
      <c r="I168" s="91">
        <v>-81</v>
      </c>
      <c r="J168" s="91"/>
      <c r="K168" s="17" t="s">
        <v>156</v>
      </c>
    </row>
    <row r="169" spans="1:11" ht="12.75">
      <c r="A169" s="37">
        <v>10</v>
      </c>
      <c r="B169" s="37" t="s">
        <v>38</v>
      </c>
      <c r="C169" s="90" t="s">
        <v>1</v>
      </c>
      <c r="D169" s="32">
        <v>8511</v>
      </c>
      <c r="E169" s="17">
        <v>75</v>
      </c>
      <c r="F169" s="17">
        <v>27</v>
      </c>
      <c r="G169" s="17">
        <v>40</v>
      </c>
      <c r="H169" s="17">
        <v>6</v>
      </c>
      <c r="I169" s="91">
        <v>-52</v>
      </c>
      <c r="J169" s="91"/>
      <c r="K169" s="17" t="s">
        <v>150</v>
      </c>
    </row>
    <row r="170" spans="1:11" ht="12.75">
      <c r="A170" s="37">
        <v>11</v>
      </c>
      <c r="B170" s="37" t="s">
        <v>44</v>
      </c>
      <c r="C170" s="90" t="s">
        <v>1</v>
      </c>
      <c r="D170" s="32">
        <v>8377</v>
      </c>
      <c r="E170" s="17">
        <v>80</v>
      </c>
      <c r="F170" s="17">
        <v>0</v>
      </c>
      <c r="G170" s="17">
        <v>48</v>
      </c>
      <c r="H170" s="17">
        <v>6</v>
      </c>
      <c r="I170" s="91">
        <v>-82</v>
      </c>
      <c r="J170" s="91"/>
      <c r="K170" s="17" t="s">
        <v>150</v>
      </c>
    </row>
    <row r="171" spans="1:11" ht="12.75">
      <c r="A171" s="37">
        <v>12</v>
      </c>
      <c r="B171" s="37" t="s">
        <v>39</v>
      </c>
      <c r="C171" s="90" t="s">
        <v>1</v>
      </c>
      <c r="D171" s="32">
        <v>8128</v>
      </c>
      <c r="E171" s="17">
        <v>115</v>
      </c>
      <c r="F171" s="17">
        <v>8</v>
      </c>
      <c r="G171" s="17">
        <v>40</v>
      </c>
      <c r="H171" s="17">
        <v>5</v>
      </c>
      <c r="I171" s="91">
        <v>-12</v>
      </c>
      <c r="J171" s="91">
        <v>1000</v>
      </c>
      <c r="K171" s="17" t="s">
        <v>161</v>
      </c>
    </row>
    <row r="172" spans="1:11" ht="12.75">
      <c r="A172" s="37">
        <v>13</v>
      </c>
      <c r="B172" s="37" t="s">
        <v>40</v>
      </c>
      <c r="C172" s="90" t="s">
        <v>1</v>
      </c>
      <c r="D172" s="32">
        <v>8115</v>
      </c>
      <c r="E172" s="17">
        <v>85</v>
      </c>
      <c r="F172" s="17">
        <v>10</v>
      </c>
      <c r="G172" s="17">
        <v>22</v>
      </c>
      <c r="H172" s="17">
        <v>5</v>
      </c>
      <c r="I172" s="91">
        <v>-22</v>
      </c>
      <c r="J172" s="91">
        <v>1000</v>
      </c>
      <c r="K172" s="17" t="s">
        <v>154</v>
      </c>
    </row>
    <row r="173" spans="1:11" ht="12.75">
      <c r="A173" s="37">
        <v>14</v>
      </c>
      <c r="B173" s="37" t="s">
        <v>48</v>
      </c>
      <c r="C173" s="90" t="s">
        <v>42</v>
      </c>
      <c r="D173" s="32">
        <v>8078</v>
      </c>
      <c r="E173" s="17">
        <v>42</v>
      </c>
      <c r="F173" s="17">
        <v>8</v>
      </c>
      <c r="G173" s="17">
        <v>46</v>
      </c>
      <c r="H173" s="17">
        <v>6</v>
      </c>
      <c r="I173" s="91">
        <v>-110</v>
      </c>
      <c r="J173" s="91"/>
      <c r="K173" s="17" t="s">
        <v>144</v>
      </c>
    </row>
    <row r="174" spans="1:11" ht="12.75">
      <c r="A174" s="37">
        <v>15</v>
      </c>
      <c r="B174" s="37" t="s">
        <v>49</v>
      </c>
      <c r="C174" s="90" t="s">
        <v>35</v>
      </c>
      <c r="D174" s="32">
        <v>7953</v>
      </c>
      <c r="E174" s="17">
        <v>50</v>
      </c>
      <c r="F174" s="17">
        <v>0</v>
      </c>
      <c r="G174" s="17">
        <v>26</v>
      </c>
      <c r="H174" s="17">
        <v>6</v>
      </c>
      <c r="I174" s="91">
        <v>-90</v>
      </c>
      <c r="J174" s="91"/>
      <c r="K174" s="17" t="s">
        <v>146</v>
      </c>
    </row>
    <row r="175" spans="1:11" ht="12.75">
      <c r="A175" s="37">
        <v>16</v>
      </c>
      <c r="B175" s="37" t="s">
        <v>50</v>
      </c>
      <c r="C175" s="90" t="s">
        <v>42</v>
      </c>
      <c r="D175" s="32">
        <v>7792</v>
      </c>
      <c r="E175" s="17">
        <v>0</v>
      </c>
      <c r="F175" s="17">
        <v>0</v>
      </c>
      <c r="G175" s="17">
        <v>28</v>
      </c>
      <c r="H175" s="17">
        <v>6</v>
      </c>
      <c r="I175" s="91">
        <v>-142</v>
      </c>
      <c r="J175" s="91"/>
      <c r="K175" s="17" t="s">
        <v>150</v>
      </c>
    </row>
    <row r="176" spans="1:11" ht="12.75">
      <c r="A176" s="37">
        <v>17</v>
      </c>
      <c r="B176" s="37" t="s">
        <v>51</v>
      </c>
      <c r="C176" s="90" t="s">
        <v>1</v>
      </c>
      <c r="D176" s="32">
        <v>6913</v>
      </c>
      <c r="E176" s="17">
        <v>57</v>
      </c>
      <c r="F176" s="17">
        <v>0</v>
      </c>
      <c r="G176" s="17">
        <v>58</v>
      </c>
      <c r="H176" s="17">
        <v>6</v>
      </c>
      <c r="I176" s="91">
        <v>-115</v>
      </c>
      <c r="J176" s="91"/>
      <c r="K176" s="17" t="s">
        <v>146</v>
      </c>
    </row>
    <row r="177" spans="1:11" ht="12.75">
      <c r="A177" s="37">
        <v>18</v>
      </c>
      <c r="B177" s="37" t="s">
        <v>52</v>
      </c>
      <c r="C177" s="90" t="s">
        <v>35</v>
      </c>
      <c r="D177" s="32">
        <v>6539</v>
      </c>
      <c r="E177" s="17">
        <v>0</v>
      </c>
      <c r="F177" s="17">
        <v>0</v>
      </c>
      <c r="G177" s="17">
        <v>50</v>
      </c>
      <c r="H177" s="17">
        <v>6</v>
      </c>
      <c r="I177" s="91">
        <v>-164</v>
      </c>
      <c r="J177" s="91"/>
      <c r="K177" s="17" t="s">
        <v>153</v>
      </c>
    </row>
    <row r="178" spans="1:11" ht="12.75">
      <c r="A178" s="37">
        <v>19</v>
      </c>
      <c r="B178" s="37" t="s">
        <v>55</v>
      </c>
      <c r="C178" s="90" t="s">
        <v>1</v>
      </c>
      <c r="D178" s="32">
        <v>6146</v>
      </c>
      <c r="E178" s="17">
        <v>60</v>
      </c>
      <c r="F178" s="17">
        <v>13</v>
      </c>
      <c r="G178" s="17">
        <v>26</v>
      </c>
      <c r="H178" s="17">
        <v>6</v>
      </c>
      <c r="I178" s="91">
        <v>-67</v>
      </c>
      <c r="J178" s="91"/>
      <c r="K178" s="17" t="s">
        <v>154</v>
      </c>
    </row>
    <row r="179" spans="1:11" ht="12.75">
      <c r="A179" s="37">
        <v>20</v>
      </c>
      <c r="B179" s="37" t="s">
        <v>56</v>
      </c>
      <c r="C179" s="90" t="s">
        <v>42</v>
      </c>
      <c r="D179" s="32">
        <v>5715</v>
      </c>
      <c r="E179" s="17">
        <v>0</v>
      </c>
      <c r="F179" s="17">
        <v>0</v>
      </c>
      <c r="G179" s="17">
        <v>24</v>
      </c>
      <c r="H179" s="17">
        <v>5</v>
      </c>
      <c r="I179" s="91">
        <v>-119</v>
      </c>
      <c r="J179" s="91"/>
      <c r="K179" s="17" t="s">
        <v>152</v>
      </c>
    </row>
    <row r="180" spans="1:11" ht="12.75">
      <c r="A180" s="37">
        <v>21</v>
      </c>
      <c r="B180" s="37" t="s">
        <v>57</v>
      </c>
      <c r="C180" s="90" t="s">
        <v>1</v>
      </c>
      <c r="D180" s="32">
        <v>5506</v>
      </c>
      <c r="E180" s="17">
        <v>60</v>
      </c>
      <c r="F180" s="17">
        <v>14</v>
      </c>
      <c r="G180" s="17">
        <v>10</v>
      </c>
      <c r="H180" s="17">
        <v>4</v>
      </c>
      <c r="I180" s="91">
        <v>-12</v>
      </c>
      <c r="J180" s="91"/>
      <c r="K180" s="17" t="s">
        <v>161</v>
      </c>
    </row>
    <row r="181" spans="1:11" ht="12.75">
      <c r="A181" s="37">
        <v>22</v>
      </c>
      <c r="B181" s="37" t="s">
        <v>62</v>
      </c>
      <c r="C181" s="90" t="s">
        <v>61</v>
      </c>
      <c r="D181" s="32">
        <v>3885</v>
      </c>
      <c r="E181" s="17">
        <v>70</v>
      </c>
      <c r="F181" s="17">
        <v>0</v>
      </c>
      <c r="G181" s="17">
        <v>34</v>
      </c>
      <c r="H181" s="17">
        <v>3</v>
      </c>
      <c r="I181" s="91">
        <v>-21</v>
      </c>
      <c r="J181" s="91"/>
      <c r="K181" s="17" t="s">
        <v>152</v>
      </c>
    </row>
    <row r="182" spans="1:11" ht="12.75">
      <c r="A182" s="37">
        <v>23</v>
      </c>
      <c r="B182" s="37" t="s">
        <v>74</v>
      </c>
      <c r="C182" s="90" t="s">
        <v>75</v>
      </c>
      <c r="D182" s="32">
        <v>3216</v>
      </c>
      <c r="E182" s="17">
        <v>60</v>
      </c>
      <c r="F182" s="17">
        <v>9</v>
      </c>
      <c r="G182" s="17">
        <v>18</v>
      </c>
      <c r="H182" s="17">
        <v>2</v>
      </c>
      <c r="I182" s="91">
        <v>13</v>
      </c>
      <c r="J182" s="91"/>
      <c r="K182" s="17" t="s">
        <v>161</v>
      </c>
    </row>
    <row r="183" spans="1:11" ht="12.75">
      <c r="A183" s="37">
        <v>24</v>
      </c>
      <c r="B183" s="37" t="s">
        <v>59</v>
      </c>
      <c r="C183" s="90" t="s">
        <v>1</v>
      </c>
      <c r="D183" s="32">
        <v>2426</v>
      </c>
      <c r="E183" s="17">
        <v>0</v>
      </c>
      <c r="F183" s="17">
        <v>0</v>
      </c>
      <c r="G183" s="17">
        <v>14</v>
      </c>
      <c r="H183" s="17">
        <v>2</v>
      </c>
      <c r="I183" s="91">
        <v>-52</v>
      </c>
      <c r="J183" s="91"/>
      <c r="K183" s="17" t="s">
        <v>153</v>
      </c>
    </row>
    <row r="184" spans="1:11" ht="12.75">
      <c r="A184" s="37">
        <v>25</v>
      </c>
      <c r="B184" s="37" t="s">
        <v>82</v>
      </c>
      <c r="C184" s="90" t="s">
        <v>83</v>
      </c>
      <c r="D184" s="32">
        <v>2075</v>
      </c>
      <c r="E184" s="17">
        <v>70</v>
      </c>
      <c r="F184" s="17">
        <v>0</v>
      </c>
      <c r="G184" s="17">
        <v>2</v>
      </c>
      <c r="H184" s="17">
        <v>1</v>
      </c>
      <c r="I184" s="91">
        <v>49</v>
      </c>
      <c r="J184" s="91"/>
      <c r="K184" s="17" t="s">
        <v>152</v>
      </c>
    </row>
    <row r="185" spans="1:11" ht="12.75">
      <c r="A185" s="37">
        <v>26</v>
      </c>
      <c r="B185" s="37" t="s">
        <v>94</v>
      </c>
      <c r="C185" s="90" t="s">
        <v>83</v>
      </c>
      <c r="D185" s="32">
        <v>1316</v>
      </c>
      <c r="E185" s="17">
        <v>0</v>
      </c>
      <c r="F185" s="17">
        <v>0</v>
      </c>
      <c r="G185" s="17">
        <v>4</v>
      </c>
      <c r="H185" s="17">
        <v>1</v>
      </c>
      <c r="I185" s="91">
        <v>-23</v>
      </c>
      <c r="J185" s="91"/>
      <c r="K185" s="17" t="s">
        <v>156</v>
      </c>
    </row>
    <row r="186" spans="1:11" ht="12.75">
      <c r="A186" s="37">
        <v>27</v>
      </c>
      <c r="B186" s="37" t="s">
        <v>99</v>
      </c>
      <c r="C186" s="90" t="s">
        <v>75</v>
      </c>
      <c r="D186" s="32">
        <v>1262</v>
      </c>
      <c r="E186" s="17">
        <v>0</v>
      </c>
      <c r="F186" s="17">
        <v>0</v>
      </c>
      <c r="G186" s="17">
        <v>8</v>
      </c>
      <c r="H186" s="17">
        <v>1</v>
      </c>
      <c r="I186" s="91">
        <v>-27</v>
      </c>
      <c r="J186" s="91"/>
      <c r="K186" s="17" t="s">
        <v>161</v>
      </c>
    </row>
    <row r="187" spans="1:11" ht="12.75">
      <c r="A187" s="37">
        <v>28</v>
      </c>
      <c r="B187" s="37" t="s">
        <v>79</v>
      </c>
      <c r="C187" s="90" t="s">
        <v>81</v>
      </c>
      <c r="D187" s="32">
        <v>1249</v>
      </c>
      <c r="E187" s="17">
        <v>0</v>
      </c>
      <c r="F187" s="17">
        <v>0</v>
      </c>
      <c r="G187" s="17">
        <v>5</v>
      </c>
      <c r="H187" s="17">
        <v>1</v>
      </c>
      <c r="I187" s="91">
        <v>-24</v>
      </c>
      <c r="J187" s="91"/>
      <c r="K187" s="17" t="s">
        <v>152</v>
      </c>
    </row>
    <row r="188" spans="1:11" ht="12.75">
      <c r="A188" s="37"/>
      <c r="B188" s="37"/>
      <c r="C188" s="37"/>
      <c r="D188" s="32"/>
      <c r="E188" s="32">
        <f aca="true" t="shared" si="4" ref="E188:J188">SUM(E160:E187)</f>
        <v>2210</v>
      </c>
      <c r="F188" s="32">
        <f t="shared" si="4"/>
        <v>260</v>
      </c>
      <c r="G188" s="32">
        <f t="shared" si="4"/>
        <v>815</v>
      </c>
      <c r="H188" s="32">
        <f t="shared" si="4"/>
        <v>130</v>
      </c>
      <c r="I188" s="32">
        <f t="shared" si="4"/>
        <v>-815</v>
      </c>
      <c r="J188" s="32">
        <f t="shared" si="4"/>
        <v>4000</v>
      </c>
      <c r="K188" s="32">
        <v>40</v>
      </c>
    </row>
    <row r="190" spans="1:11" ht="18">
      <c r="A190" s="321" t="s">
        <v>102</v>
      </c>
      <c r="B190" s="321"/>
      <c r="C190" s="321"/>
      <c r="D190" s="321"/>
      <c r="E190" s="321"/>
      <c r="F190" s="321"/>
      <c r="G190" s="321"/>
      <c r="H190" s="321"/>
      <c r="I190" s="321"/>
      <c r="J190" s="321"/>
      <c r="K190" s="321"/>
    </row>
    <row r="191" spans="1:11" ht="18">
      <c r="A191" s="321" t="s">
        <v>175</v>
      </c>
      <c r="B191" s="321"/>
      <c r="C191" s="321"/>
      <c r="D191" s="321"/>
      <c r="E191" s="321"/>
      <c r="F191" s="321"/>
      <c r="G191" s="321"/>
      <c r="H191" s="321"/>
      <c r="I191" s="321"/>
      <c r="J191" s="321"/>
      <c r="K191" s="321"/>
    </row>
    <row r="192" spans="1:11" ht="12.75">
      <c r="A192" s="69" t="s">
        <v>63</v>
      </c>
      <c r="B192" s="69" t="s">
        <v>64</v>
      </c>
      <c r="C192" s="69" t="s">
        <v>65</v>
      </c>
      <c r="D192" s="69" t="s">
        <v>66</v>
      </c>
      <c r="E192" s="68" t="s">
        <v>9</v>
      </c>
      <c r="F192" s="68" t="s">
        <v>10</v>
      </c>
      <c r="G192" s="68" t="s">
        <v>11</v>
      </c>
      <c r="H192" s="68" t="s">
        <v>67</v>
      </c>
      <c r="I192" s="68" t="s">
        <v>68</v>
      </c>
      <c r="J192" s="68"/>
      <c r="K192" s="68" t="s">
        <v>69</v>
      </c>
    </row>
    <row r="193" spans="1:11" ht="12.75">
      <c r="A193" s="37">
        <v>1</v>
      </c>
      <c r="B193" s="37" t="s">
        <v>0</v>
      </c>
      <c r="C193" s="90" t="s">
        <v>1</v>
      </c>
      <c r="D193" s="32">
        <v>12357</v>
      </c>
      <c r="E193" s="17">
        <v>176</v>
      </c>
      <c r="F193" s="17">
        <v>45</v>
      </c>
      <c r="G193" s="17">
        <v>44</v>
      </c>
      <c r="H193" s="17">
        <v>7</v>
      </c>
      <c r="I193" s="91">
        <v>44</v>
      </c>
      <c r="J193" s="91">
        <v>0</v>
      </c>
      <c r="K193" s="17" t="s">
        <v>144</v>
      </c>
    </row>
    <row r="194" spans="1:11" ht="12.75">
      <c r="A194" s="37">
        <v>2</v>
      </c>
      <c r="B194" s="37" t="s">
        <v>41</v>
      </c>
      <c r="C194" s="90" t="s">
        <v>42</v>
      </c>
      <c r="D194" s="32">
        <v>11201</v>
      </c>
      <c r="E194" s="17">
        <v>170</v>
      </c>
      <c r="F194" s="17">
        <v>11</v>
      </c>
      <c r="G194" s="17">
        <v>22</v>
      </c>
      <c r="H194" s="17">
        <v>7</v>
      </c>
      <c r="I194" s="91">
        <v>26</v>
      </c>
      <c r="J194" s="91">
        <v>0</v>
      </c>
      <c r="K194" s="17" t="s">
        <v>144</v>
      </c>
    </row>
    <row r="195" spans="1:11" ht="12.75">
      <c r="A195" s="37">
        <v>3</v>
      </c>
      <c r="B195" s="37" t="s">
        <v>53</v>
      </c>
      <c r="C195" s="90" t="s">
        <v>35</v>
      </c>
      <c r="D195" s="32">
        <v>11124</v>
      </c>
      <c r="E195" s="17">
        <v>275</v>
      </c>
      <c r="F195" s="17">
        <v>54</v>
      </c>
      <c r="G195" s="17">
        <v>36</v>
      </c>
      <c r="H195" s="17">
        <v>6</v>
      </c>
      <c r="I195" s="91">
        <v>179</v>
      </c>
      <c r="J195" s="91">
        <v>1000</v>
      </c>
      <c r="K195" s="17" t="s">
        <v>144</v>
      </c>
    </row>
    <row r="196" spans="1:11" ht="12.75">
      <c r="A196" s="37">
        <v>4</v>
      </c>
      <c r="B196" s="37" t="s">
        <v>36</v>
      </c>
      <c r="C196" s="90" t="s">
        <v>1</v>
      </c>
      <c r="D196" s="32">
        <v>11097</v>
      </c>
      <c r="E196" s="17">
        <v>273</v>
      </c>
      <c r="F196" s="17">
        <v>22</v>
      </c>
      <c r="G196" s="17">
        <v>50</v>
      </c>
      <c r="H196" s="17">
        <v>7</v>
      </c>
      <c r="I196" s="91">
        <v>112</v>
      </c>
      <c r="J196" s="91">
        <v>0</v>
      </c>
      <c r="K196" s="17" t="s">
        <v>146</v>
      </c>
    </row>
    <row r="197" spans="1:11" ht="12.75">
      <c r="A197" s="37">
        <v>5</v>
      </c>
      <c r="B197" s="37" t="s">
        <v>30</v>
      </c>
      <c r="C197" s="90" t="s">
        <v>31</v>
      </c>
      <c r="D197" s="32">
        <v>11014</v>
      </c>
      <c r="E197" s="17">
        <v>131</v>
      </c>
      <c r="F197" s="17">
        <v>13</v>
      </c>
      <c r="G197" s="17">
        <v>38</v>
      </c>
      <c r="H197" s="17">
        <v>7</v>
      </c>
      <c r="I197" s="91">
        <v>-27</v>
      </c>
      <c r="J197" s="91">
        <v>0</v>
      </c>
      <c r="K197" s="17" t="s">
        <v>156</v>
      </c>
    </row>
    <row r="198" spans="1:11" ht="12.75">
      <c r="A198" s="37">
        <v>6</v>
      </c>
      <c r="B198" s="37" t="s">
        <v>47</v>
      </c>
      <c r="C198" s="90" t="s">
        <v>1</v>
      </c>
      <c r="D198" s="32">
        <v>10877</v>
      </c>
      <c r="E198" s="17">
        <v>130</v>
      </c>
      <c r="F198" s="17">
        <v>18</v>
      </c>
      <c r="G198" s="17">
        <v>22</v>
      </c>
      <c r="H198" s="17">
        <v>7</v>
      </c>
      <c r="I198" s="91">
        <v>-7</v>
      </c>
      <c r="J198" s="91">
        <v>0</v>
      </c>
      <c r="K198" s="17" t="s">
        <v>153</v>
      </c>
    </row>
    <row r="199" spans="1:11" ht="12.75">
      <c r="A199" s="37">
        <v>7</v>
      </c>
      <c r="B199" s="37" t="s">
        <v>37</v>
      </c>
      <c r="C199" s="90" t="s">
        <v>31</v>
      </c>
      <c r="D199" s="32">
        <v>10581</v>
      </c>
      <c r="E199" s="17">
        <v>145</v>
      </c>
      <c r="F199" s="17">
        <v>35</v>
      </c>
      <c r="G199" s="17">
        <v>30</v>
      </c>
      <c r="H199" s="17">
        <v>7</v>
      </c>
      <c r="I199" s="91">
        <v>17</v>
      </c>
      <c r="J199" s="91">
        <v>0</v>
      </c>
      <c r="K199" s="17" t="s">
        <v>152</v>
      </c>
    </row>
    <row r="200" spans="1:11" ht="12.75">
      <c r="A200" s="37">
        <v>8</v>
      </c>
      <c r="B200" s="37" t="s">
        <v>43</v>
      </c>
      <c r="C200" s="90" t="s">
        <v>1</v>
      </c>
      <c r="D200" s="32">
        <v>10227</v>
      </c>
      <c r="E200" s="17">
        <v>156</v>
      </c>
      <c r="F200" s="17">
        <v>10</v>
      </c>
      <c r="G200" s="17">
        <v>40</v>
      </c>
      <c r="H200" s="17">
        <v>7</v>
      </c>
      <c r="I200" s="91">
        <v>-7</v>
      </c>
      <c r="J200" s="91">
        <v>0</v>
      </c>
      <c r="K200" s="17" t="s">
        <v>156</v>
      </c>
    </row>
    <row r="201" spans="1:11" ht="12.75">
      <c r="A201" s="37">
        <v>9</v>
      </c>
      <c r="B201" s="37" t="s">
        <v>44</v>
      </c>
      <c r="C201" s="90" t="s">
        <v>1</v>
      </c>
      <c r="D201" s="32">
        <v>10171</v>
      </c>
      <c r="E201" s="17">
        <v>126</v>
      </c>
      <c r="F201" s="17">
        <v>0</v>
      </c>
      <c r="G201" s="17">
        <v>48</v>
      </c>
      <c r="H201" s="17">
        <v>7</v>
      </c>
      <c r="I201" s="91">
        <v>-55</v>
      </c>
      <c r="J201" s="91">
        <v>0</v>
      </c>
      <c r="K201" s="17" t="s">
        <v>146</v>
      </c>
    </row>
    <row r="202" spans="1:11" ht="12.75">
      <c r="A202" s="37">
        <v>10</v>
      </c>
      <c r="B202" s="37" t="s">
        <v>40</v>
      </c>
      <c r="C202" s="90" t="s">
        <v>1</v>
      </c>
      <c r="D202" s="32">
        <v>9950</v>
      </c>
      <c r="E202" s="17">
        <v>140</v>
      </c>
      <c r="F202" s="17">
        <v>10</v>
      </c>
      <c r="G202" s="17">
        <v>26</v>
      </c>
      <c r="H202" s="17">
        <v>6</v>
      </c>
      <c r="I202" s="91">
        <v>10</v>
      </c>
      <c r="J202" s="91">
        <v>1000</v>
      </c>
      <c r="K202" s="17" t="s">
        <v>153</v>
      </c>
    </row>
    <row r="203" spans="1:11" ht="12.75">
      <c r="A203" s="37">
        <v>11</v>
      </c>
      <c r="B203" s="37" t="s">
        <v>38</v>
      </c>
      <c r="C203" s="90" t="s">
        <v>1</v>
      </c>
      <c r="D203" s="32">
        <v>9829</v>
      </c>
      <c r="E203" s="17">
        <v>75</v>
      </c>
      <c r="F203" s="17">
        <v>27</v>
      </c>
      <c r="G203" s="17">
        <v>44</v>
      </c>
      <c r="H203" s="17">
        <v>7</v>
      </c>
      <c r="I203" s="91">
        <v>-75</v>
      </c>
      <c r="J203" s="91">
        <v>0</v>
      </c>
      <c r="K203" s="17" t="s">
        <v>156</v>
      </c>
    </row>
    <row r="204" spans="1:11" ht="12.75">
      <c r="A204" s="37">
        <v>12</v>
      </c>
      <c r="B204" s="37" t="s">
        <v>34</v>
      </c>
      <c r="C204" s="90" t="s">
        <v>35</v>
      </c>
      <c r="D204" s="32">
        <v>9477</v>
      </c>
      <c r="E204" s="17">
        <v>150</v>
      </c>
      <c r="F204" s="17">
        <v>9</v>
      </c>
      <c r="G204" s="17">
        <v>62</v>
      </c>
      <c r="H204" s="17">
        <v>6</v>
      </c>
      <c r="I204" s="91">
        <v>-17</v>
      </c>
      <c r="J204" s="91">
        <v>1000</v>
      </c>
      <c r="K204" s="17" t="s">
        <v>157</v>
      </c>
    </row>
    <row r="205" spans="1:11" ht="12.75">
      <c r="A205" s="37">
        <v>13</v>
      </c>
      <c r="B205" s="37" t="s">
        <v>48</v>
      </c>
      <c r="C205" s="90" t="s">
        <v>42</v>
      </c>
      <c r="D205" s="32">
        <v>9305</v>
      </c>
      <c r="E205" s="17">
        <v>42</v>
      </c>
      <c r="F205" s="17">
        <v>8</v>
      </c>
      <c r="G205" s="17">
        <v>52</v>
      </c>
      <c r="H205" s="17">
        <v>7</v>
      </c>
      <c r="I205" s="91">
        <v>-135</v>
      </c>
      <c r="J205" s="91">
        <v>0</v>
      </c>
      <c r="K205" s="17" t="s">
        <v>161</v>
      </c>
    </row>
    <row r="206" spans="1:11" ht="12.75">
      <c r="A206" s="37">
        <v>14</v>
      </c>
      <c r="B206" s="37" t="s">
        <v>39</v>
      </c>
      <c r="C206" s="90" t="s">
        <v>1</v>
      </c>
      <c r="D206" s="32">
        <v>9139</v>
      </c>
      <c r="E206" s="17">
        <v>115</v>
      </c>
      <c r="F206" s="17">
        <v>8</v>
      </c>
      <c r="G206" s="17">
        <v>54</v>
      </c>
      <c r="H206" s="17">
        <v>6</v>
      </c>
      <c r="I206" s="91">
        <v>-45</v>
      </c>
      <c r="J206" s="91">
        <v>1000</v>
      </c>
      <c r="K206" s="17" t="s">
        <v>152</v>
      </c>
    </row>
    <row r="207" spans="1:11" ht="12.75">
      <c r="A207" s="37">
        <v>15</v>
      </c>
      <c r="B207" s="37" t="s">
        <v>49</v>
      </c>
      <c r="C207" s="90" t="s">
        <v>35</v>
      </c>
      <c r="D207" s="32">
        <v>8797</v>
      </c>
      <c r="E207" s="17">
        <v>50</v>
      </c>
      <c r="F207" s="17">
        <v>0</v>
      </c>
      <c r="G207" s="17">
        <v>28</v>
      </c>
      <c r="H207" s="17">
        <v>7</v>
      </c>
      <c r="I207" s="91">
        <v>-111</v>
      </c>
      <c r="J207" s="91">
        <v>0</v>
      </c>
      <c r="K207" s="17" t="s">
        <v>144</v>
      </c>
    </row>
    <row r="208" spans="1:11" ht="12.75">
      <c r="A208" s="37">
        <v>16</v>
      </c>
      <c r="B208" s="37" t="s">
        <v>50</v>
      </c>
      <c r="C208" s="90" t="s">
        <v>42</v>
      </c>
      <c r="D208" s="32">
        <v>8633</v>
      </c>
      <c r="E208" s="17">
        <v>0</v>
      </c>
      <c r="F208" s="17">
        <v>0</v>
      </c>
      <c r="G208" s="17">
        <v>44</v>
      </c>
      <c r="H208" s="17">
        <v>7</v>
      </c>
      <c r="I208" s="91">
        <v>-177</v>
      </c>
      <c r="J208" s="91">
        <v>0</v>
      </c>
      <c r="K208" s="17" t="s">
        <v>144</v>
      </c>
    </row>
    <row r="209" spans="1:11" ht="12.75">
      <c r="A209" s="37">
        <v>17</v>
      </c>
      <c r="B209" s="37" t="s">
        <v>52</v>
      </c>
      <c r="C209" s="90" t="s">
        <v>35</v>
      </c>
      <c r="D209" s="32">
        <v>8453</v>
      </c>
      <c r="E209" s="17">
        <v>70</v>
      </c>
      <c r="F209" s="17">
        <v>0</v>
      </c>
      <c r="G209" s="17">
        <v>54</v>
      </c>
      <c r="H209" s="17">
        <v>7</v>
      </c>
      <c r="I209" s="91">
        <v>-117</v>
      </c>
      <c r="J209" s="91">
        <v>0</v>
      </c>
      <c r="K209" s="17" t="s">
        <v>161</v>
      </c>
    </row>
    <row r="210" spans="1:11" ht="12.75">
      <c r="A210" s="37">
        <v>18</v>
      </c>
      <c r="B210" s="37" t="s">
        <v>51</v>
      </c>
      <c r="C210" s="90" t="s">
        <v>1</v>
      </c>
      <c r="D210" s="32">
        <v>7915</v>
      </c>
      <c r="E210" s="17">
        <v>57</v>
      </c>
      <c r="F210" s="17">
        <v>0</v>
      </c>
      <c r="G210" s="17">
        <v>78</v>
      </c>
      <c r="H210" s="17">
        <v>7</v>
      </c>
      <c r="I210" s="91">
        <v>-154</v>
      </c>
      <c r="J210" s="91">
        <v>0</v>
      </c>
      <c r="K210" s="17" t="s">
        <v>156</v>
      </c>
    </row>
    <row r="211" spans="1:11" ht="12.75">
      <c r="A211" s="37">
        <v>19</v>
      </c>
      <c r="B211" s="37" t="s">
        <v>55</v>
      </c>
      <c r="C211" s="90" t="s">
        <v>1</v>
      </c>
      <c r="D211" s="32">
        <v>7721</v>
      </c>
      <c r="E211" s="17">
        <v>60</v>
      </c>
      <c r="F211" s="17">
        <v>13</v>
      </c>
      <c r="G211" s="17">
        <v>28</v>
      </c>
      <c r="H211" s="17">
        <v>7</v>
      </c>
      <c r="I211" s="91">
        <v>-88</v>
      </c>
      <c r="J211" s="91">
        <v>0</v>
      </c>
      <c r="K211" s="17" t="s">
        <v>144</v>
      </c>
    </row>
    <row r="212" spans="1:11" ht="12.75">
      <c r="A212" s="37">
        <v>20</v>
      </c>
      <c r="B212" s="37" t="s">
        <v>56</v>
      </c>
      <c r="C212" s="90" t="s">
        <v>42</v>
      </c>
      <c r="D212" s="32">
        <v>6918</v>
      </c>
      <c r="E212" s="17">
        <v>0</v>
      </c>
      <c r="F212" s="17">
        <v>0</v>
      </c>
      <c r="G212" s="17">
        <v>24</v>
      </c>
      <c r="H212" s="17">
        <v>6</v>
      </c>
      <c r="I212" s="91">
        <v>-138</v>
      </c>
      <c r="J212" s="91">
        <v>0</v>
      </c>
      <c r="K212" s="17" t="s">
        <v>144</v>
      </c>
    </row>
    <row r="213" spans="1:11" ht="12.75">
      <c r="A213" s="37">
        <v>21</v>
      </c>
      <c r="B213" s="37" t="s">
        <v>57</v>
      </c>
      <c r="C213" s="90" t="s">
        <v>1</v>
      </c>
      <c r="D213" s="32">
        <v>6399</v>
      </c>
      <c r="E213" s="17">
        <v>60</v>
      </c>
      <c r="F213" s="17">
        <v>14</v>
      </c>
      <c r="G213" s="17">
        <v>16</v>
      </c>
      <c r="H213" s="17">
        <v>5</v>
      </c>
      <c r="I213" s="91">
        <v>-37</v>
      </c>
      <c r="J213" s="91">
        <v>0</v>
      </c>
      <c r="K213" s="17" t="s">
        <v>144</v>
      </c>
    </row>
    <row r="214" spans="1:11" ht="12.75">
      <c r="A214" s="37">
        <v>22</v>
      </c>
      <c r="B214" s="37" t="s">
        <v>62</v>
      </c>
      <c r="C214" s="90" t="s">
        <v>61</v>
      </c>
      <c r="D214" s="32">
        <v>4810</v>
      </c>
      <c r="E214" s="17">
        <v>70</v>
      </c>
      <c r="F214" s="17">
        <v>0</v>
      </c>
      <c r="G214" s="17">
        <v>50</v>
      </c>
      <c r="H214" s="17">
        <v>4</v>
      </c>
      <c r="I214" s="91">
        <v>-56</v>
      </c>
      <c r="J214" s="91">
        <v>0</v>
      </c>
      <c r="K214" s="17" t="s">
        <v>144</v>
      </c>
    </row>
    <row r="215" spans="1:11" ht="12.75">
      <c r="A215" s="37">
        <v>23</v>
      </c>
      <c r="B215" s="37" t="s">
        <v>59</v>
      </c>
      <c r="C215" s="90" t="s">
        <v>1</v>
      </c>
      <c r="D215" s="32">
        <v>3618</v>
      </c>
      <c r="E215" s="17">
        <v>0</v>
      </c>
      <c r="F215" s="17">
        <v>0</v>
      </c>
      <c r="G215" s="17">
        <v>26</v>
      </c>
      <c r="H215" s="17">
        <v>3</v>
      </c>
      <c r="I215" s="91">
        <v>-83</v>
      </c>
      <c r="J215" s="91">
        <v>0</v>
      </c>
      <c r="K215" s="17" t="s">
        <v>161</v>
      </c>
    </row>
    <row r="216" spans="1:11" ht="12.75">
      <c r="A216" s="37">
        <v>24</v>
      </c>
      <c r="B216" s="37" t="s">
        <v>74</v>
      </c>
      <c r="C216" s="90" t="s">
        <v>75</v>
      </c>
      <c r="D216" s="32">
        <v>3216</v>
      </c>
      <c r="E216" s="17">
        <v>60</v>
      </c>
      <c r="F216" s="17">
        <v>9</v>
      </c>
      <c r="G216" s="17">
        <v>18</v>
      </c>
      <c r="H216" s="17">
        <v>2</v>
      </c>
      <c r="I216" s="91">
        <v>13</v>
      </c>
      <c r="J216" s="91">
        <v>0</v>
      </c>
      <c r="K216" s="17" t="s">
        <v>156</v>
      </c>
    </row>
    <row r="217" spans="1:11" ht="12.75">
      <c r="A217" s="37">
        <v>25</v>
      </c>
      <c r="B217" s="37" t="s">
        <v>82</v>
      </c>
      <c r="C217" s="90" t="s">
        <v>83</v>
      </c>
      <c r="D217" s="32">
        <v>2075</v>
      </c>
      <c r="E217" s="17">
        <v>70</v>
      </c>
      <c r="F217" s="17">
        <v>0</v>
      </c>
      <c r="G217" s="17">
        <v>2</v>
      </c>
      <c r="H217" s="17">
        <v>1</v>
      </c>
      <c r="I217" s="91">
        <v>49</v>
      </c>
      <c r="J217" s="91">
        <v>0</v>
      </c>
      <c r="K217" s="17" t="s">
        <v>144</v>
      </c>
    </row>
    <row r="218" spans="1:11" ht="12.75">
      <c r="A218" s="37">
        <v>26</v>
      </c>
      <c r="B218" s="37" t="s">
        <v>94</v>
      </c>
      <c r="C218" s="90" t="s">
        <v>83</v>
      </c>
      <c r="D218" s="32">
        <v>1316</v>
      </c>
      <c r="E218" s="17">
        <v>0</v>
      </c>
      <c r="F218" s="17">
        <v>0</v>
      </c>
      <c r="G218" s="17">
        <v>4</v>
      </c>
      <c r="H218" s="17">
        <v>1</v>
      </c>
      <c r="I218" s="91">
        <v>-23</v>
      </c>
      <c r="J218" s="91">
        <v>0</v>
      </c>
      <c r="K218" s="17" t="s">
        <v>144</v>
      </c>
    </row>
    <row r="219" spans="1:11" ht="12.75">
      <c r="A219" s="37">
        <v>27</v>
      </c>
      <c r="B219" s="37" t="s">
        <v>99</v>
      </c>
      <c r="C219" s="90" t="s">
        <v>75</v>
      </c>
      <c r="D219" s="32">
        <v>1262</v>
      </c>
      <c r="E219" s="17">
        <v>0</v>
      </c>
      <c r="F219" s="17">
        <v>0</v>
      </c>
      <c r="G219" s="17">
        <v>8</v>
      </c>
      <c r="H219" s="17">
        <v>1</v>
      </c>
      <c r="I219" s="91">
        <v>-27</v>
      </c>
      <c r="J219" s="91">
        <v>0</v>
      </c>
      <c r="K219" s="17" t="s">
        <v>144</v>
      </c>
    </row>
    <row r="220" spans="1:11" ht="12.75">
      <c r="A220" s="37">
        <v>28</v>
      </c>
      <c r="B220" s="37" t="s">
        <v>79</v>
      </c>
      <c r="C220" s="90" t="s">
        <v>81</v>
      </c>
      <c r="D220" s="32">
        <v>1249</v>
      </c>
      <c r="E220" s="17">
        <v>0</v>
      </c>
      <c r="F220" s="17">
        <v>0</v>
      </c>
      <c r="G220" s="17">
        <v>5</v>
      </c>
      <c r="H220" s="17">
        <v>1</v>
      </c>
      <c r="I220" s="91">
        <v>-24</v>
      </c>
      <c r="J220" s="91">
        <v>0</v>
      </c>
      <c r="K220" s="17" t="s">
        <v>144</v>
      </c>
    </row>
    <row r="221" spans="1:11" ht="12.75">
      <c r="A221" s="37"/>
      <c r="B221" s="37"/>
      <c r="C221" s="37"/>
      <c r="D221" s="32"/>
      <c r="E221" s="32">
        <f aca="true" t="shared" si="5" ref="E221:J221">SUM(E193:E220)</f>
        <v>2601</v>
      </c>
      <c r="F221" s="32">
        <f t="shared" si="5"/>
        <v>306</v>
      </c>
      <c r="G221" s="32">
        <f t="shared" si="5"/>
        <v>953</v>
      </c>
      <c r="H221" s="32">
        <f t="shared" si="5"/>
        <v>153</v>
      </c>
      <c r="I221" s="32">
        <f t="shared" si="5"/>
        <v>-953</v>
      </c>
      <c r="J221" s="32">
        <f t="shared" si="5"/>
        <v>4000</v>
      </c>
      <c r="K221" s="32">
        <v>40</v>
      </c>
    </row>
    <row r="223" spans="1:11" ht="18">
      <c r="A223" s="321" t="s">
        <v>102</v>
      </c>
      <c r="B223" s="321"/>
      <c r="C223" s="321"/>
      <c r="D223" s="321"/>
      <c r="E223" s="321"/>
      <c r="F223" s="321"/>
      <c r="G223" s="321"/>
      <c r="H223" s="321"/>
      <c r="I223" s="321"/>
      <c r="J223" s="321"/>
      <c r="K223" s="321"/>
    </row>
    <row r="224" spans="1:11" ht="18">
      <c r="A224" s="322" t="s">
        <v>176</v>
      </c>
      <c r="B224" s="322"/>
      <c r="C224" s="322"/>
      <c r="D224" s="322"/>
      <c r="E224" s="322"/>
      <c r="F224" s="322"/>
      <c r="G224" s="322"/>
      <c r="H224" s="322"/>
      <c r="I224" s="322"/>
      <c r="J224" s="322"/>
      <c r="K224" s="322"/>
    </row>
    <row r="225" spans="1:11" ht="12.75">
      <c r="A225" s="94" t="s">
        <v>63</v>
      </c>
      <c r="B225" s="94" t="s">
        <v>64</v>
      </c>
      <c r="C225" s="94" t="s">
        <v>65</v>
      </c>
      <c r="D225" s="94" t="s">
        <v>66</v>
      </c>
      <c r="E225" s="95" t="s">
        <v>9</v>
      </c>
      <c r="F225" s="95" t="s">
        <v>10</v>
      </c>
      <c r="G225" s="95" t="s">
        <v>11</v>
      </c>
      <c r="H225" s="95" t="s">
        <v>67</v>
      </c>
      <c r="I225" s="95" t="s">
        <v>68</v>
      </c>
      <c r="J225" s="95"/>
      <c r="K225" s="95" t="s">
        <v>69</v>
      </c>
    </row>
    <row r="226" spans="1:11" ht="12.75">
      <c r="A226" s="96">
        <v>1</v>
      </c>
      <c r="B226" s="96" t="s">
        <v>0</v>
      </c>
      <c r="C226" s="97" t="s">
        <v>1</v>
      </c>
      <c r="D226" s="98">
        <v>13656</v>
      </c>
      <c r="E226" s="20">
        <v>176</v>
      </c>
      <c r="F226" s="20">
        <v>45</v>
      </c>
      <c r="G226" s="20">
        <v>52</v>
      </c>
      <c r="H226" s="20">
        <v>8</v>
      </c>
      <c r="I226" s="99">
        <v>17</v>
      </c>
      <c r="J226" s="99"/>
      <c r="K226" s="20" t="s">
        <v>144</v>
      </c>
    </row>
    <row r="227" spans="1:11" ht="12.75">
      <c r="A227" s="96">
        <v>2</v>
      </c>
      <c r="B227" s="96" t="s">
        <v>41</v>
      </c>
      <c r="C227" s="97" t="s">
        <v>42</v>
      </c>
      <c r="D227" s="98">
        <v>13127</v>
      </c>
      <c r="E227" s="20">
        <v>240</v>
      </c>
      <c r="F227" s="20">
        <v>11</v>
      </c>
      <c r="G227" s="20">
        <v>26</v>
      </c>
      <c r="H227" s="20">
        <v>8</v>
      </c>
      <c r="I227" s="99">
        <v>73</v>
      </c>
      <c r="J227" s="99"/>
      <c r="K227" s="20" t="s">
        <v>144</v>
      </c>
    </row>
    <row r="228" spans="1:11" ht="12.75">
      <c r="A228" s="96">
        <v>3</v>
      </c>
      <c r="B228" s="96" t="s">
        <v>30</v>
      </c>
      <c r="C228" s="97" t="s">
        <v>31</v>
      </c>
      <c r="D228" s="98">
        <v>12759</v>
      </c>
      <c r="E228" s="20">
        <v>179</v>
      </c>
      <c r="F228" s="20">
        <v>13</v>
      </c>
      <c r="G228" s="20">
        <v>44</v>
      </c>
      <c r="H228" s="20">
        <v>8</v>
      </c>
      <c r="I228" s="99">
        <v>-4</v>
      </c>
      <c r="J228" s="99"/>
      <c r="K228" s="20" t="s">
        <v>146</v>
      </c>
    </row>
    <row r="229" spans="1:11" ht="12.75">
      <c r="A229" s="96">
        <v>4</v>
      </c>
      <c r="B229" s="96" t="s">
        <v>37</v>
      </c>
      <c r="C229" s="97" t="s">
        <v>31</v>
      </c>
      <c r="D229" s="98">
        <v>12655</v>
      </c>
      <c r="E229" s="20">
        <v>225</v>
      </c>
      <c r="F229" s="20">
        <v>45</v>
      </c>
      <c r="G229" s="20">
        <v>30</v>
      </c>
      <c r="H229" s="20">
        <v>8</v>
      </c>
      <c r="I229" s="99">
        <v>88</v>
      </c>
      <c r="J229" s="99"/>
      <c r="K229" s="20" t="s">
        <v>153</v>
      </c>
    </row>
    <row r="230" spans="1:11" ht="12.75">
      <c r="A230" s="96">
        <v>5</v>
      </c>
      <c r="B230" s="96" t="s">
        <v>36</v>
      </c>
      <c r="C230" s="97" t="s">
        <v>1</v>
      </c>
      <c r="D230" s="98">
        <v>12346</v>
      </c>
      <c r="E230" s="20">
        <v>273</v>
      </c>
      <c r="F230" s="20">
        <v>22</v>
      </c>
      <c r="G230" s="20">
        <v>58</v>
      </c>
      <c r="H230" s="20">
        <v>8</v>
      </c>
      <c r="I230" s="99">
        <v>85</v>
      </c>
      <c r="J230" s="99"/>
      <c r="K230" s="20" t="s">
        <v>156</v>
      </c>
    </row>
    <row r="231" spans="1:11" ht="12.75">
      <c r="A231" s="96">
        <v>6</v>
      </c>
      <c r="B231" s="96" t="s">
        <v>53</v>
      </c>
      <c r="C231" s="97" t="s">
        <v>35</v>
      </c>
      <c r="D231" s="98">
        <v>12313</v>
      </c>
      <c r="E231" s="20">
        <v>275</v>
      </c>
      <c r="F231" s="20">
        <v>54</v>
      </c>
      <c r="G231" s="20">
        <v>50</v>
      </c>
      <c r="H231" s="20">
        <v>7</v>
      </c>
      <c r="I231" s="99">
        <v>146</v>
      </c>
      <c r="J231" s="99">
        <v>1000</v>
      </c>
      <c r="K231" s="20" t="s">
        <v>154</v>
      </c>
    </row>
    <row r="232" spans="1:11" ht="12.75">
      <c r="A232" s="96">
        <v>7</v>
      </c>
      <c r="B232" s="96" t="s">
        <v>47</v>
      </c>
      <c r="C232" s="97" t="s">
        <v>1</v>
      </c>
      <c r="D232" s="98">
        <v>12194</v>
      </c>
      <c r="E232" s="20">
        <v>130</v>
      </c>
      <c r="F232" s="20">
        <v>18</v>
      </c>
      <c r="G232" s="20">
        <v>22</v>
      </c>
      <c r="H232" s="20">
        <v>8</v>
      </c>
      <c r="I232" s="99">
        <v>-26</v>
      </c>
      <c r="J232" s="99"/>
      <c r="K232" s="20" t="s">
        <v>156</v>
      </c>
    </row>
    <row r="233" spans="1:11" ht="12.75">
      <c r="A233" s="96">
        <v>8</v>
      </c>
      <c r="B233" s="96" t="s">
        <v>44</v>
      </c>
      <c r="C233" s="97" t="s">
        <v>1</v>
      </c>
      <c r="D233" s="98">
        <v>11768</v>
      </c>
      <c r="E233" s="20">
        <v>126</v>
      </c>
      <c r="F233" s="20">
        <v>14</v>
      </c>
      <c r="G233" s="20">
        <v>50</v>
      </c>
      <c r="H233" s="20">
        <v>8</v>
      </c>
      <c r="I233" s="99">
        <v>-62</v>
      </c>
      <c r="J233" s="99"/>
      <c r="K233" s="20" t="s">
        <v>161</v>
      </c>
    </row>
    <row r="234" spans="1:11" ht="12.75">
      <c r="A234" s="96">
        <v>9</v>
      </c>
      <c r="B234" s="96" t="s">
        <v>43</v>
      </c>
      <c r="C234" s="97" t="s">
        <v>1</v>
      </c>
      <c r="D234" s="98">
        <v>11761</v>
      </c>
      <c r="E234" s="20">
        <v>156</v>
      </c>
      <c r="F234" s="20">
        <v>10</v>
      </c>
      <c r="G234" s="20">
        <v>48</v>
      </c>
      <c r="H234" s="20">
        <v>8</v>
      </c>
      <c r="I234" s="99">
        <v>-34</v>
      </c>
      <c r="J234" s="99"/>
      <c r="K234" s="20" t="s">
        <v>156</v>
      </c>
    </row>
    <row r="235" spans="1:11" ht="12.75">
      <c r="A235" s="96">
        <v>10</v>
      </c>
      <c r="B235" s="96" t="s">
        <v>38</v>
      </c>
      <c r="C235" s="97" t="s">
        <v>1</v>
      </c>
      <c r="D235" s="98">
        <v>11564</v>
      </c>
      <c r="E235" s="20">
        <v>75</v>
      </c>
      <c r="F235" s="20">
        <v>27</v>
      </c>
      <c r="G235" s="20">
        <v>48</v>
      </c>
      <c r="H235" s="20">
        <v>8</v>
      </c>
      <c r="I235" s="99">
        <v>-98</v>
      </c>
      <c r="J235" s="99"/>
      <c r="K235" s="20" t="s">
        <v>161</v>
      </c>
    </row>
    <row r="236" spans="1:11" ht="12.75">
      <c r="A236" s="96">
        <v>11</v>
      </c>
      <c r="B236" s="96" t="s">
        <v>40</v>
      </c>
      <c r="C236" s="97" t="s">
        <v>1</v>
      </c>
      <c r="D236" s="98">
        <v>11497</v>
      </c>
      <c r="E236" s="20">
        <v>140</v>
      </c>
      <c r="F236" s="20">
        <v>10</v>
      </c>
      <c r="G236" s="20">
        <v>30</v>
      </c>
      <c r="H236" s="20">
        <v>7</v>
      </c>
      <c r="I236" s="99">
        <v>-13</v>
      </c>
      <c r="J236" s="99">
        <v>1000</v>
      </c>
      <c r="K236" s="20" t="s">
        <v>156</v>
      </c>
    </row>
    <row r="237" spans="1:11" ht="12.75">
      <c r="A237" s="96">
        <v>12</v>
      </c>
      <c r="B237" s="96" t="s">
        <v>34</v>
      </c>
      <c r="C237" s="97" t="s">
        <v>35</v>
      </c>
      <c r="D237" s="98">
        <v>11306</v>
      </c>
      <c r="E237" s="20">
        <v>215</v>
      </c>
      <c r="F237" s="20">
        <v>9</v>
      </c>
      <c r="G237" s="20">
        <v>68</v>
      </c>
      <c r="H237" s="20">
        <v>7</v>
      </c>
      <c r="I237" s="99">
        <v>23</v>
      </c>
      <c r="J237" s="99">
        <v>1000</v>
      </c>
      <c r="K237" s="20" t="s">
        <v>144</v>
      </c>
    </row>
    <row r="238" spans="1:11" ht="12.75">
      <c r="A238" s="96">
        <v>13</v>
      </c>
      <c r="B238" s="96" t="s">
        <v>48</v>
      </c>
      <c r="C238" s="97" t="s">
        <v>42</v>
      </c>
      <c r="D238" s="98">
        <v>11054</v>
      </c>
      <c r="E238" s="20">
        <v>102</v>
      </c>
      <c r="F238" s="20">
        <v>8</v>
      </c>
      <c r="G238" s="20">
        <v>54</v>
      </c>
      <c r="H238" s="20">
        <v>8</v>
      </c>
      <c r="I238" s="99">
        <v>-96</v>
      </c>
      <c r="J238" s="99"/>
      <c r="K238" s="20" t="s">
        <v>144</v>
      </c>
    </row>
    <row r="239" spans="1:11" ht="12.75">
      <c r="A239" s="96">
        <v>14</v>
      </c>
      <c r="B239" s="96" t="s">
        <v>39</v>
      </c>
      <c r="C239" s="97" t="s">
        <v>1</v>
      </c>
      <c r="D239" s="98">
        <v>10323</v>
      </c>
      <c r="E239" s="20">
        <v>115</v>
      </c>
      <c r="F239" s="20">
        <v>8</v>
      </c>
      <c r="G239" s="20">
        <v>58</v>
      </c>
      <c r="H239" s="20">
        <v>7</v>
      </c>
      <c r="I239" s="99">
        <v>-68</v>
      </c>
      <c r="J239" s="99">
        <v>1000</v>
      </c>
      <c r="K239" s="20" t="s">
        <v>144</v>
      </c>
    </row>
    <row r="240" spans="1:11" ht="12.75">
      <c r="A240" s="96">
        <v>15</v>
      </c>
      <c r="B240" s="96" t="s">
        <v>50</v>
      </c>
      <c r="C240" s="97" t="s">
        <v>42</v>
      </c>
      <c r="D240" s="98">
        <v>9642</v>
      </c>
      <c r="E240" s="20">
        <v>0</v>
      </c>
      <c r="F240" s="20">
        <v>0</v>
      </c>
      <c r="G240" s="20">
        <v>56</v>
      </c>
      <c r="H240" s="20">
        <v>8</v>
      </c>
      <c r="I240" s="99">
        <v>-208</v>
      </c>
      <c r="J240" s="99"/>
      <c r="K240" s="20" t="s">
        <v>161</v>
      </c>
    </row>
    <row r="241" spans="1:11" ht="12.75">
      <c r="A241" s="96">
        <v>16</v>
      </c>
      <c r="B241" s="96" t="s">
        <v>52</v>
      </c>
      <c r="C241" s="97" t="s">
        <v>35</v>
      </c>
      <c r="D241" s="98">
        <v>9599</v>
      </c>
      <c r="E241" s="20">
        <v>70</v>
      </c>
      <c r="F241" s="20">
        <v>0</v>
      </c>
      <c r="G241" s="20">
        <v>62</v>
      </c>
      <c r="H241" s="20">
        <v>8</v>
      </c>
      <c r="I241" s="99">
        <v>-144</v>
      </c>
      <c r="J241" s="99"/>
      <c r="K241" s="20" t="s">
        <v>161</v>
      </c>
    </row>
    <row r="242" spans="1:11" ht="12.75">
      <c r="A242" s="96">
        <v>17</v>
      </c>
      <c r="B242" s="96" t="s">
        <v>49</v>
      </c>
      <c r="C242" s="97" t="s">
        <v>35</v>
      </c>
      <c r="D242" s="98">
        <v>9181</v>
      </c>
      <c r="E242" s="20">
        <v>50</v>
      </c>
      <c r="F242" s="20">
        <v>0</v>
      </c>
      <c r="G242" s="20">
        <v>40</v>
      </c>
      <c r="H242" s="20">
        <v>8</v>
      </c>
      <c r="I242" s="99">
        <v>-142</v>
      </c>
      <c r="J242" s="99"/>
      <c r="K242" s="20" t="s">
        <v>152</v>
      </c>
    </row>
    <row r="243" spans="1:11" ht="12.75">
      <c r="A243" s="96">
        <v>18</v>
      </c>
      <c r="B243" s="96" t="s">
        <v>51</v>
      </c>
      <c r="C243" s="97" t="s">
        <v>1</v>
      </c>
      <c r="D243" s="98">
        <v>8871</v>
      </c>
      <c r="E243" s="20">
        <v>57</v>
      </c>
      <c r="F243" s="20">
        <v>0</v>
      </c>
      <c r="G243" s="20">
        <v>88</v>
      </c>
      <c r="H243" s="20">
        <v>8</v>
      </c>
      <c r="I243" s="99">
        <v>-183</v>
      </c>
      <c r="J243" s="99"/>
      <c r="K243" s="20" t="s">
        <v>144</v>
      </c>
    </row>
    <row r="244" spans="1:11" ht="12.75">
      <c r="A244" s="96">
        <v>19</v>
      </c>
      <c r="B244" s="96" t="s">
        <v>55</v>
      </c>
      <c r="C244" s="97" t="s">
        <v>1</v>
      </c>
      <c r="D244" s="98">
        <v>8073</v>
      </c>
      <c r="E244" s="20">
        <v>60</v>
      </c>
      <c r="F244" s="20">
        <v>13</v>
      </c>
      <c r="G244" s="20">
        <v>34</v>
      </c>
      <c r="H244" s="20">
        <v>8</v>
      </c>
      <c r="I244" s="99">
        <v>-113</v>
      </c>
      <c r="J244" s="99"/>
      <c r="K244" s="20" t="s">
        <v>144</v>
      </c>
    </row>
    <row r="245" spans="1:11" ht="12.75">
      <c r="A245" s="96">
        <v>20</v>
      </c>
      <c r="B245" s="96" t="s">
        <v>57</v>
      </c>
      <c r="C245" s="97" t="s">
        <v>1</v>
      </c>
      <c r="D245" s="98">
        <v>8068</v>
      </c>
      <c r="E245" s="20">
        <v>60</v>
      </c>
      <c r="F245" s="20">
        <v>24</v>
      </c>
      <c r="G245" s="20">
        <v>18</v>
      </c>
      <c r="H245" s="20">
        <v>6</v>
      </c>
      <c r="I245" s="99">
        <v>-48</v>
      </c>
      <c r="J245" s="99"/>
      <c r="K245" s="20" t="s">
        <v>161</v>
      </c>
    </row>
    <row r="246" spans="1:11" ht="12.75">
      <c r="A246" s="96">
        <v>21</v>
      </c>
      <c r="B246" s="96" t="s">
        <v>56</v>
      </c>
      <c r="C246" s="97" t="s">
        <v>42</v>
      </c>
      <c r="D246" s="98">
        <v>7771</v>
      </c>
      <c r="E246" s="20">
        <v>0</v>
      </c>
      <c r="F246" s="20">
        <v>0</v>
      </c>
      <c r="G246" s="20">
        <v>30</v>
      </c>
      <c r="H246" s="20">
        <v>7</v>
      </c>
      <c r="I246" s="99">
        <v>-163</v>
      </c>
      <c r="J246" s="99"/>
      <c r="K246" s="20" t="s">
        <v>156</v>
      </c>
    </row>
    <row r="247" spans="1:11" ht="12.75">
      <c r="A247" s="96">
        <v>22</v>
      </c>
      <c r="B247" s="96" t="s">
        <v>62</v>
      </c>
      <c r="C247" s="97" t="s">
        <v>61</v>
      </c>
      <c r="D247" s="98">
        <v>4810</v>
      </c>
      <c r="E247" s="20">
        <v>70</v>
      </c>
      <c r="F247" s="20">
        <v>0</v>
      </c>
      <c r="G247" s="20">
        <v>50</v>
      </c>
      <c r="H247" s="20">
        <v>4</v>
      </c>
      <c r="I247" s="99">
        <v>-56</v>
      </c>
      <c r="J247" s="99"/>
      <c r="K247" s="20" t="s">
        <v>144</v>
      </c>
    </row>
    <row r="248" spans="1:11" ht="12.75">
      <c r="A248" s="96">
        <v>23</v>
      </c>
      <c r="B248" s="96" t="s">
        <v>59</v>
      </c>
      <c r="C248" s="97" t="s">
        <v>1</v>
      </c>
      <c r="D248" s="98">
        <v>4568</v>
      </c>
      <c r="E248" s="20">
        <v>0</v>
      </c>
      <c r="F248" s="20">
        <v>0</v>
      </c>
      <c r="G248" s="20">
        <v>36</v>
      </c>
      <c r="H248" s="20">
        <v>4</v>
      </c>
      <c r="I248" s="99">
        <v>-112</v>
      </c>
      <c r="J248" s="99"/>
      <c r="K248" s="20" t="s">
        <v>144</v>
      </c>
    </row>
    <row r="249" spans="1:11" ht="12.75">
      <c r="A249" s="96">
        <v>24</v>
      </c>
      <c r="B249" s="96" t="s">
        <v>74</v>
      </c>
      <c r="C249" s="97" t="s">
        <v>75</v>
      </c>
      <c r="D249" s="98">
        <v>4535</v>
      </c>
      <c r="E249" s="20">
        <v>60</v>
      </c>
      <c r="F249" s="20">
        <v>9</v>
      </c>
      <c r="G249" s="20">
        <v>30</v>
      </c>
      <c r="H249" s="20">
        <v>3</v>
      </c>
      <c r="I249" s="99">
        <v>-18</v>
      </c>
      <c r="J249" s="99"/>
      <c r="K249" s="20" t="s">
        <v>144</v>
      </c>
    </row>
    <row r="250" spans="1:11" ht="12.75">
      <c r="A250" s="96">
        <v>25</v>
      </c>
      <c r="B250" s="96" t="s">
        <v>58</v>
      </c>
      <c r="C250" s="97" t="s">
        <v>87</v>
      </c>
      <c r="D250" s="98">
        <v>2080</v>
      </c>
      <c r="E250" s="20">
        <v>85</v>
      </c>
      <c r="F250" s="20">
        <v>14</v>
      </c>
      <c r="G250" s="20">
        <v>4</v>
      </c>
      <c r="H250" s="20">
        <v>1</v>
      </c>
      <c r="I250" s="99">
        <v>76</v>
      </c>
      <c r="J250" s="99"/>
      <c r="K250" s="20" t="s">
        <v>160</v>
      </c>
    </row>
    <row r="251" spans="1:11" ht="12.75">
      <c r="A251" s="96">
        <v>26</v>
      </c>
      <c r="B251" s="96" t="s">
        <v>82</v>
      </c>
      <c r="C251" s="97" t="s">
        <v>83</v>
      </c>
      <c r="D251" s="98">
        <v>2075</v>
      </c>
      <c r="E251" s="20">
        <v>70</v>
      </c>
      <c r="F251" s="20">
        <v>0</v>
      </c>
      <c r="G251" s="20">
        <v>2</v>
      </c>
      <c r="H251" s="20">
        <v>1</v>
      </c>
      <c r="I251" s="99">
        <v>49</v>
      </c>
      <c r="J251" s="99"/>
      <c r="K251" s="20" t="s">
        <v>156</v>
      </c>
    </row>
    <row r="252" spans="1:11" ht="12.75">
      <c r="A252" s="96">
        <v>27</v>
      </c>
      <c r="B252" s="96" t="s">
        <v>94</v>
      </c>
      <c r="C252" s="97" t="s">
        <v>83</v>
      </c>
      <c r="D252" s="98">
        <v>1316</v>
      </c>
      <c r="E252" s="20">
        <v>0</v>
      </c>
      <c r="F252" s="20">
        <v>0</v>
      </c>
      <c r="G252" s="20">
        <v>4</v>
      </c>
      <c r="H252" s="20">
        <v>1</v>
      </c>
      <c r="I252" s="99">
        <v>-23</v>
      </c>
      <c r="J252" s="99"/>
      <c r="K252" s="20" t="s">
        <v>156</v>
      </c>
    </row>
    <row r="253" spans="1:11" ht="12.75">
      <c r="A253" s="96">
        <v>28</v>
      </c>
      <c r="B253" s="96" t="s">
        <v>99</v>
      </c>
      <c r="C253" s="97" t="s">
        <v>75</v>
      </c>
      <c r="D253" s="98">
        <v>1262</v>
      </c>
      <c r="E253" s="20">
        <v>0</v>
      </c>
      <c r="F253" s="20">
        <v>0</v>
      </c>
      <c r="G253" s="20">
        <v>8</v>
      </c>
      <c r="H253" s="20">
        <v>1</v>
      </c>
      <c r="I253" s="99">
        <v>-27</v>
      </c>
      <c r="J253" s="99"/>
      <c r="K253" s="20" t="s">
        <v>156</v>
      </c>
    </row>
    <row r="254" spans="1:11" ht="12.75">
      <c r="A254" s="96">
        <v>29</v>
      </c>
      <c r="B254" s="96" t="s">
        <v>79</v>
      </c>
      <c r="C254" s="97" t="s">
        <v>81</v>
      </c>
      <c r="D254" s="98">
        <v>1249</v>
      </c>
      <c r="E254" s="20">
        <v>0</v>
      </c>
      <c r="F254" s="20">
        <v>0</v>
      </c>
      <c r="G254" s="20">
        <v>5</v>
      </c>
      <c r="H254" s="20">
        <v>1</v>
      </c>
      <c r="I254" s="99">
        <v>-24</v>
      </c>
      <c r="J254" s="99"/>
      <c r="K254" s="20" t="s">
        <v>156</v>
      </c>
    </row>
    <row r="255" spans="1:11" ht="12.75">
      <c r="A255" s="96"/>
      <c r="B255" s="96"/>
      <c r="C255" s="96"/>
      <c r="D255" s="98"/>
      <c r="E255" s="98">
        <f aca="true" t="shared" si="6" ref="E255:J255">SUM(E226:E254)</f>
        <v>3009</v>
      </c>
      <c r="F255" s="98">
        <f t="shared" si="6"/>
        <v>354</v>
      </c>
      <c r="G255" s="98">
        <f t="shared" si="6"/>
        <v>1105</v>
      </c>
      <c r="H255" s="98">
        <f t="shared" si="6"/>
        <v>177</v>
      </c>
      <c r="I255" s="98">
        <f t="shared" si="6"/>
        <v>-1105</v>
      </c>
      <c r="J255" s="32">
        <f t="shared" si="6"/>
        <v>4000</v>
      </c>
      <c r="K255" s="32">
        <v>40</v>
      </c>
    </row>
    <row r="257" spans="1:11" ht="18">
      <c r="A257" s="321" t="s">
        <v>102</v>
      </c>
      <c r="B257" s="321"/>
      <c r="C257" s="321"/>
      <c r="D257" s="321"/>
      <c r="E257" s="321"/>
      <c r="F257" s="321"/>
      <c r="G257" s="321"/>
      <c r="H257" s="321"/>
      <c r="I257" s="321"/>
      <c r="J257" s="321"/>
      <c r="K257" s="321"/>
    </row>
    <row r="258" spans="1:11" ht="18">
      <c r="A258" s="321" t="s">
        <v>177</v>
      </c>
      <c r="B258" s="321"/>
      <c r="C258" s="321"/>
      <c r="D258" s="321"/>
      <c r="E258" s="321"/>
      <c r="F258" s="321"/>
      <c r="G258" s="321"/>
      <c r="H258" s="321"/>
      <c r="I258" s="321"/>
      <c r="J258" s="321"/>
      <c r="K258" s="321"/>
    </row>
    <row r="259" spans="1:11" ht="12.75">
      <c r="A259" s="69" t="s">
        <v>63</v>
      </c>
      <c r="B259" s="69" t="s">
        <v>64</v>
      </c>
      <c r="C259" s="69" t="s">
        <v>65</v>
      </c>
      <c r="D259" s="69" t="s">
        <v>66</v>
      </c>
      <c r="E259" s="68" t="s">
        <v>9</v>
      </c>
      <c r="F259" s="68" t="s">
        <v>10</v>
      </c>
      <c r="G259" s="68" t="s">
        <v>11</v>
      </c>
      <c r="H259" s="68" t="s">
        <v>67</v>
      </c>
      <c r="I259" s="68" t="s">
        <v>68</v>
      </c>
      <c r="J259" s="68"/>
      <c r="K259" s="68" t="s">
        <v>69</v>
      </c>
    </row>
    <row r="260" spans="1:11" ht="12.75">
      <c r="A260" s="37">
        <v>1</v>
      </c>
      <c r="B260" s="37" t="s">
        <v>0</v>
      </c>
      <c r="C260" s="90" t="s">
        <v>1</v>
      </c>
      <c r="D260" s="32">
        <v>16109</v>
      </c>
      <c r="E260" s="17">
        <v>261</v>
      </c>
      <c r="F260" s="17">
        <v>60</v>
      </c>
      <c r="G260" s="17">
        <v>54</v>
      </c>
      <c r="H260" s="17">
        <v>9</v>
      </c>
      <c r="I260" s="91">
        <v>96</v>
      </c>
      <c r="J260" s="91">
        <v>0</v>
      </c>
      <c r="K260" s="17" t="s">
        <v>144</v>
      </c>
    </row>
    <row r="261" spans="1:11" ht="12.75">
      <c r="A261" s="37">
        <v>2</v>
      </c>
      <c r="B261" s="37" t="s">
        <v>41</v>
      </c>
      <c r="C261" s="90" t="s">
        <v>42</v>
      </c>
      <c r="D261" s="32">
        <v>14584</v>
      </c>
      <c r="E261" s="17">
        <v>240</v>
      </c>
      <c r="F261" s="17">
        <v>11</v>
      </c>
      <c r="G261" s="17">
        <v>28</v>
      </c>
      <c r="H261" s="17">
        <v>9</v>
      </c>
      <c r="I261" s="91">
        <v>52</v>
      </c>
      <c r="J261" s="91">
        <v>0</v>
      </c>
      <c r="K261" s="17" t="s">
        <v>144</v>
      </c>
    </row>
    <row r="262" spans="1:11" ht="12.75">
      <c r="A262" s="37">
        <v>3</v>
      </c>
      <c r="B262" s="37" t="s">
        <v>30</v>
      </c>
      <c r="C262" s="90" t="s">
        <v>31</v>
      </c>
      <c r="D262" s="32">
        <v>14386</v>
      </c>
      <c r="E262" s="17">
        <v>179</v>
      </c>
      <c r="F262" s="17">
        <v>13</v>
      </c>
      <c r="G262" s="17">
        <v>46</v>
      </c>
      <c r="H262" s="17">
        <v>9</v>
      </c>
      <c r="I262" s="91">
        <v>-25</v>
      </c>
      <c r="J262" s="91">
        <v>0</v>
      </c>
      <c r="K262" s="17" t="s">
        <v>144</v>
      </c>
    </row>
    <row r="263" spans="1:11" ht="12.75">
      <c r="A263" s="37">
        <v>4</v>
      </c>
      <c r="B263" s="37" t="s">
        <v>37</v>
      </c>
      <c r="C263" s="90" t="s">
        <v>31</v>
      </c>
      <c r="D263" s="32">
        <v>14001</v>
      </c>
      <c r="E263" s="17">
        <v>225</v>
      </c>
      <c r="F263" s="17">
        <v>45</v>
      </c>
      <c r="G263" s="17">
        <v>36</v>
      </c>
      <c r="H263" s="17">
        <v>9</v>
      </c>
      <c r="I263" s="91">
        <v>63</v>
      </c>
      <c r="J263" s="91">
        <v>0</v>
      </c>
      <c r="K263" s="17" t="s">
        <v>144</v>
      </c>
    </row>
    <row r="264" spans="1:11" ht="12.75">
      <c r="A264" s="37">
        <v>5</v>
      </c>
      <c r="B264" s="37" t="s">
        <v>36</v>
      </c>
      <c r="C264" s="90" t="s">
        <v>1</v>
      </c>
      <c r="D264" s="32">
        <v>13669</v>
      </c>
      <c r="E264" s="17">
        <v>273</v>
      </c>
      <c r="F264" s="17">
        <v>22</v>
      </c>
      <c r="G264" s="17">
        <v>70</v>
      </c>
      <c r="H264" s="17">
        <v>9</v>
      </c>
      <c r="I264" s="91">
        <v>54</v>
      </c>
      <c r="J264" s="91">
        <v>0</v>
      </c>
      <c r="K264" s="17" t="s">
        <v>144</v>
      </c>
    </row>
    <row r="265" spans="1:11" ht="12.75">
      <c r="A265" s="37">
        <v>6</v>
      </c>
      <c r="B265" s="37" t="s">
        <v>53</v>
      </c>
      <c r="C265" s="90" t="s">
        <v>35</v>
      </c>
      <c r="D265" s="32">
        <v>13638</v>
      </c>
      <c r="E265" s="17">
        <v>275</v>
      </c>
      <c r="F265" s="17">
        <v>54</v>
      </c>
      <c r="G265" s="17">
        <v>62</v>
      </c>
      <c r="H265" s="17">
        <v>8</v>
      </c>
      <c r="I265" s="91">
        <v>115</v>
      </c>
      <c r="J265" s="91">
        <v>1000</v>
      </c>
      <c r="K265" s="17" t="s">
        <v>144</v>
      </c>
    </row>
    <row r="266" spans="1:11" ht="12.75">
      <c r="A266" s="37">
        <v>7</v>
      </c>
      <c r="B266" s="37" t="s">
        <v>38</v>
      </c>
      <c r="C266" s="90" t="s">
        <v>1</v>
      </c>
      <c r="D266" s="32">
        <v>13504</v>
      </c>
      <c r="E266" s="17">
        <v>130</v>
      </c>
      <c r="F266" s="17">
        <v>27</v>
      </c>
      <c r="G266" s="17">
        <v>50</v>
      </c>
      <c r="H266" s="17">
        <v>9</v>
      </c>
      <c r="I266" s="91">
        <v>-64</v>
      </c>
      <c r="J266" s="91">
        <v>0</v>
      </c>
      <c r="K266" s="17" t="s">
        <v>153</v>
      </c>
    </row>
    <row r="267" spans="1:11" ht="12.75">
      <c r="A267" s="37">
        <v>8</v>
      </c>
      <c r="B267" s="37" t="s">
        <v>47</v>
      </c>
      <c r="C267" s="90" t="s">
        <v>1</v>
      </c>
      <c r="D267" s="32">
        <v>13285</v>
      </c>
      <c r="E267" s="17">
        <v>130</v>
      </c>
      <c r="F267" s="17">
        <v>18</v>
      </c>
      <c r="G267" s="17">
        <v>22</v>
      </c>
      <c r="H267" s="17">
        <v>9</v>
      </c>
      <c r="I267" s="91">
        <v>-45</v>
      </c>
      <c r="J267" s="91">
        <v>0</v>
      </c>
      <c r="K267" s="17" t="s">
        <v>156</v>
      </c>
    </row>
    <row r="268" spans="1:11" ht="12.75">
      <c r="A268" s="37">
        <v>9</v>
      </c>
      <c r="B268" s="37" t="s">
        <v>43</v>
      </c>
      <c r="C268" s="90" t="s">
        <v>1</v>
      </c>
      <c r="D268" s="32">
        <v>13128</v>
      </c>
      <c r="E268" s="17">
        <v>156</v>
      </c>
      <c r="F268" s="17">
        <v>10</v>
      </c>
      <c r="G268" s="17">
        <v>54</v>
      </c>
      <c r="H268" s="17">
        <v>9</v>
      </c>
      <c r="I268" s="91">
        <v>-59</v>
      </c>
      <c r="J268" s="91">
        <v>0</v>
      </c>
      <c r="K268" s="17" t="s">
        <v>144</v>
      </c>
    </row>
    <row r="269" spans="1:11" ht="12.75">
      <c r="A269" s="37">
        <v>10</v>
      </c>
      <c r="B269" s="37" t="s">
        <v>48</v>
      </c>
      <c r="C269" s="90" t="s">
        <v>42</v>
      </c>
      <c r="D269" s="32">
        <v>13079</v>
      </c>
      <c r="E269" s="17">
        <v>162</v>
      </c>
      <c r="F269" s="17">
        <v>8</v>
      </c>
      <c r="G269" s="17">
        <v>56</v>
      </c>
      <c r="H269" s="17">
        <v>9</v>
      </c>
      <c r="I269" s="91">
        <v>-57</v>
      </c>
      <c r="J269" s="91">
        <v>0</v>
      </c>
      <c r="K269" s="17" t="s">
        <v>153</v>
      </c>
    </row>
    <row r="270" spans="1:11" ht="12.75">
      <c r="A270" s="37">
        <v>11</v>
      </c>
      <c r="B270" s="37" t="s">
        <v>40</v>
      </c>
      <c r="C270" s="90" t="s">
        <v>1</v>
      </c>
      <c r="D270" s="32">
        <v>12845</v>
      </c>
      <c r="E270" s="17">
        <v>140</v>
      </c>
      <c r="F270" s="17">
        <v>10</v>
      </c>
      <c r="G270" s="17">
        <v>36</v>
      </c>
      <c r="H270" s="17">
        <v>8</v>
      </c>
      <c r="I270" s="91">
        <v>-38</v>
      </c>
      <c r="J270" s="91">
        <v>1000</v>
      </c>
      <c r="K270" s="17" t="s">
        <v>144</v>
      </c>
    </row>
    <row r="271" spans="1:11" ht="12.75">
      <c r="A271" s="37">
        <v>12</v>
      </c>
      <c r="B271" s="37" t="s">
        <v>44</v>
      </c>
      <c r="C271" s="90" t="s">
        <v>1</v>
      </c>
      <c r="D271" s="32">
        <v>12781</v>
      </c>
      <c r="E271" s="17">
        <v>126</v>
      </c>
      <c r="F271" s="17">
        <v>14</v>
      </c>
      <c r="G271" s="17">
        <v>54</v>
      </c>
      <c r="H271" s="17">
        <v>9</v>
      </c>
      <c r="I271" s="91">
        <v>-85</v>
      </c>
      <c r="J271" s="91">
        <v>0</v>
      </c>
      <c r="K271" s="17" t="s">
        <v>150</v>
      </c>
    </row>
    <row r="272" spans="1:11" ht="12.75">
      <c r="A272" s="37">
        <v>13</v>
      </c>
      <c r="B272" s="37" t="s">
        <v>34</v>
      </c>
      <c r="C272" s="90" t="s">
        <v>35</v>
      </c>
      <c r="D272" s="32">
        <v>12715</v>
      </c>
      <c r="E272" s="17">
        <v>215</v>
      </c>
      <c r="F272" s="17">
        <v>9</v>
      </c>
      <c r="G272" s="17">
        <v>76</v>
      </c>
      <c r="H272" s="17">
        <v>8</v>
      </c>
      <c r="I272" s="91">
        <v>-4</v>
      </c>
      <c r="J272" s="91">
        <v>1000</v>
      </c>
      <c r="K272" s="17" t="s">
        <v>156</v>
      </c>
    </row>
    <row r="273" spans="1:11" ht="12.75">
      <c r="A273" s="37">
        <v>14</v>
      </c>
      <c r="B273" s="37" t="s">
        <v>39</v>
      </c>
      <c r="C273" s="90" t="s">
        <v>1</v>
      </c>
      <c r="D273" s="32">
        <v>12421</v>
      </c>
      <c r="E273" s="17">
        <v>180</v>
      </c>
      <c r="F273" s="17">
        <v>23</v>
      </c>
      <c r="G273" s="17">
        <v>58</v>
      </c>
      <c r="H273" s="17">
        <v>8</v>
      </c>
      <c r="I273" s="91">
        <v>-7</v>
      </c>
      <c r="J273" s="91">
        <v>1000</v>
      </c>
      <c r="K273" s="17" t="s">
        <v>144</v>
      </c>
    </row>
    <row r="274" spans="1:11" ht="12.75">
      <c r="A274" s="37">
        <v>15</v>
      </c>
      <c r="B274" s="37" t="s">
        <v>49</v>
      </c>
      <c r="C274" s="90" t="s">
        <v>35</v>
      </c>
      <c r="D274" s="32">
        <v>11106</v>
      </c>
      <c r="E274" s="17">
        <v>100</v>
      </c>
      <c r="F274" s="17">
        <v>0</v>
      </c>
      <c r="G274" s="17">
        <v>46</v>
      </c>
      <c r="H274" s="17">
        <v>9</v>
      </c>
      <c r="I274" s="91">
        <v>-117</v>
      </c>
      <c r="J274" s="91">
        <v>0</v>
      </c>
      <c r="K274" s="17" t="s">
        <v>146</v>
      </c>
    </row>
    <row r="275" spans="1:11" ht="12.75">
      <c r="A275" s="37">
        <v>16</v>
      </c>
      <c r="B275" s="37" t="s">
        <v>51</v>
      </c>
      <c r="C275" s="90" t="s">
        <v>1</v>
      </c>
      <c r="D275" s="32">
        <v>10555</v>
      </c>
      <c r="E275" s="17">
        <v>92</v>
      </c>
      <c r="F275" s="17">
        <v>10</v>
      </c>
      <c r="G275" s="17">
        <v>94</v>
      </c>
      <c r="H275" s="17">
        <v>9</v>
      </c>
      <c r="I275" s="91">
        <v>-163</v>
      </c>
      <c r="J275" s="91">
        <v>0</v>
      </c>
      <c r="K275" s="17" t="s">
        <v>146</v>
      </c>
    </row>
    <row r="276" spans="1:11" ht="12.75">
      <c r="A276" s="37">
        <v>17</v>
      </c>
      <c r="B276" s="37" t="s">
        <v>50</v>
      </c>
      <c r="C276" s="90" t="s">
        <v>42</v>
      </c>
      <c r="D276" s="32">
        <v>10482</v>
      </c>
      <c r="E276" s="17">
        <v>0</v>
      </c>
      <c r="F276" s="17">
        <v>0</v>
      </c>
      <c r="G276" s="17">
        <v>60</v>
      </c>
      <c r="H276" s="17">
        <v>9</v>
      </c>
      <c r="I276" s="91">
        <v>-231</v>
      </c>
      <c r="J276" s="91">
        <v>0</v>
      </c>
      <c r="K276" s="17" t="s">
        <v>152</v>
      </c>
    </row>
    <row r="277" spans="1:11" ht="12.75">
      <c r="A277" s="37">
        <v>18</v>
      </c>
      <c r="B277" s="37" t="s">
        <v>52</v>
      </c>
      <c r="C277" s="90" t="s">
        <v>35</v>
      </c>
      <c r="D277" s="32">
        <v>10342</v>
      </c>
      <c r="E277" s="17">
        <v>70</v>
      </c>
      <c r="F277" s="17">
        <v>0</v>
      </c>
      <c r="G277" s="17">
        <v>68</v>
      </c>
      <c r="H277" s="17">
        <v>9</v>
      </c>
      <c r="I277" s="91">
        <v>-169</v>
      </c>
      <c r="J277" s="91">
        <v>0</v>
      </c>
      <c r="K277" s="17" t="s">
        <v>152</v>
      </c>
    </row>
    <row r="278" spans="1:11" ht="12.75">
      <c r="A278" s="37">
        <v>19</v>
      </c>
      <c r="B278" s="37" t="s">
        <v>57</v>
      </c>
      <c r="C278" s="90" t="s">
        <v>1</v>
      </c>
      <c r="D278" s="32">
        <v>9618</v>
      </c>
      <c r="E278" s="17">
        <v>60</v>
      </c>
      <c r="F278" s="17">
        <v>24</v>
      </c>
      <c r="G278" s="17">
        <v>22</v>
      </c>
      <c r="H278" s="17">
        <v>7</v>
      </c>
      <c r="I278" s="91">
        <v>-71</v>
      </c>
      <c r="J278" s="91">
        <v>0</v>
      </c>
      <c r="K278" s="17" t="s">
        <v>161</v>
      </c>
    </row>
    <row r="279" spans="1:11" ht="12.75">
      <c r="A279" s="37">
        <v>20</v>
      </c>
      <c r="B279" s="37" t="s">
        <v>55</v>
      </c>
      <c r="C279" s="90" t="s">
        <v>1</v>
      </c>
      <c r="D279" s="32">
        <v>9420</v>
      </c>
      <c r="E279" s="17">
        <v>60</v>
      </c>
      <c r="F279" s="17">
        <v>13</v>
      </c>
      <c r="G279" s="17">
        <v>36</v>
      </c>
      <c r="H279" s="17">
        <v>9</v>
      </c>
      <c r="I279" s="91">
        <v>-134</v>
      </c>
      <c r="J279" s="91">
        <v>0</v>
      </c>
      <c r="K279" s="17" t="s">
        <v>156</v>
      </c>
    </row>
    <row r="280" spans="1:11" ht="12.75">
      <c r="A280" s="37">
        <v>21</v>
      </c>
      <c r="B280" s="37" t="s">
        <v>56</v>
      </c>
      <c r="C280" s="90" t="s">
        <v>42</v>
      </c>
      <c r="D280" s="32">
        <v>8664</v>
      </c>
      <c r="E280" s="17">
        <v>0</v>
      </c>
      <c r="F280" s="17">
        <v>0</v>
      </c>
      <c r="G280" s="17">
        <v>32</v>
      </c>
      <c r="H280" s="17">
        <v>8</v>
      </c>
      <c r="I280" s="91">
        <v>-184</v>
      </c>
      <c r="J280" s="91">
        <v>0</v>
      </c>
      <c r="K280" s="17" t="s">
        <v>144</v>
      </c>
    </row>
    <row r="281" spans="1:11" ht="12.75">
      <c r="A281" s="37">
        <v>22</v>
      </c>
      <c r="B281" s="37" t="s">
        <v>74</v>
      </c>
      <c r="C281" s="90" t="s">
        <v>75</v>
      </c>
      <c r="D281" s="32">
        <v>6671</v>
      </c>
      <c r="E281" s="17">
        <v>135</v>
      </c>
      <c r="F281" s="17">
        <v>19</v>
      </c>
      <c r="G281" s="17">
        <v>32</v>
      </c>
      <c r="H281" s="17">
        <v>4</v>
      </c>
      <c r="I281" s="91">
        <v>46</v>
      </c>
      <c r="J281" s="91">
        <v>0</v>
      </c>
      <c r="K281" s="17" t="s">
        <v>146</v>
      </c>
    </row>
    <row r="282" spans="1:11" ht="12.75">
      <c r="A282" s="37">
        <v>23</v>
      </c>
      <c r="B282" s="37" t="s">
        <v>59</v>
      </c>
      <c r="C282" s="90" t="s">
        <v>1</v>
      </c>
      <c r="D282" s="32">
        <v>5912</v>
      </c>
      <c r="E282" s="17">
        <v>0</v>
      </c>
      <c r="F282" s="17">
        <v>0</v>
      </c>
      <c r="G282" s="17">
        <v>54</v>
      </c>
      <c r="H282" s="17">
        <v>5</v>
      </c>
      <c r="I282" s="91">
        <v>-149</v>
      </c>
      <c r="J282" s="91">
        <v>0</v>
      </c>
      <c r="K282" s="17" t="s">
        <v>144</v>
      </c>
    </row>
    <row r="283" spans="1:11" ht="12.75">
      <c r="A283" s="37">
        <v>24</v>
      </c>
      <c r="B283" s="37" t="s">
        <v>62</v>
      </c>
      <c r="C283" s="90" t="s">
        <v>61</v>
      </c>
      <c r="D283" s="32">
        <v>5743</v>
      </c>
      <c r="E283" s="17">
        <v>70</v>
      </c>
      <c r="F283" s="17">
        <v>0</v>
      </c>
      <c r="G283" s="17">
        <v>54</v>
      </c>
      <c r="H283" s="17">
        <v>5</v>
      </c>
      <c r="I283" s="91">
        <v>-79</v>
      </c>
      <c r="J283" s="91">
        <v>0</v>
      </c>
      <c r="K283" s="17" t="s">
        <v>152</v>
      </c>
    </row>
    <row r="284" spans="1:11" ht="12.75">
      <c r="A284" s="37">
        <v>25</v>
      </c>
      <c r="B284" s="37" t="s">
        <v>58</v>
      </c>
      <c r="C284" s="90" t="s">
        <v>87</v>
      </c>
      <c r="D284" s="32">
        <v>2593</v>
      </c>
      <c r="E284" s="17">
        <v>85</v>
      </c>
      <c r="F284" s="17">
        <v>14</v>
      </c>
      <c r="G284" s="17">
        <v>16</v>
      </c>
      <c r="H284" s="17">
        <v>2</v>
      </c>
      <c r="I284" s="91">
        <v>45</v>
      </c>
      <c r="J284" s="91">
        <v>0</v>
      </c>
      <c r="K284" s="17" t="s">
        <v>144</v>
      </c>
    </row>
    <row r="285" spans="1:11" ht="12.75">
      <c r="A285" s="37">
        <v>26</v>
      </c>
      <c r="B285" s="37" t="s">
        <v>82</v>
      </c>
      <c r="C285" s="90" t="s">
        <v>83</v>
      </c>
      <c r="D285" s="32">
        <v>2075</v>
      </c>
      <c r="E285" s="17">
        <v>70</v>
      </c>
      <c r="F285" s="17">
        <v>0</v>
      </c>
      <c r="G285" s="17">
        <v>2</v>
      </c>
      <c r="H285" s="17">
        <v>1</v>
      </c>
      <c r="I285" s="91">
        <v>49</v>
      </c>
      <c r="J285" s="91">
        <v>0</v>
      </c>
      <c r="K285" s="17" t="s">
        <v>144</v>
      </c>
    </row>
    <row r="286" spans="1:11" ht="12.75">
      <c r="A286" s="37">
        <v>27</v>
      </c>
      <c r="B286" s="37" t="s">
        <v>94</v>
      </c>
      <c r="C286" s="90" t="s">
        <v>83</v>
      </c>
      <c r="D286" s="32">
        <v>1316</v>
      </c>
      <c r="E286" s="17">
        <v>0</v>
      </c>
      <c r="F286" s="17">
        <v>0</v>
      </c>
      <c r="G286" s="17">
        <v>4</v>
      </c>
      <c r="H286" s="17">
        <v>1</v>
      </c>
      <c r="I286" s="91">
        <v>-23</v>
      </c>
      <c r="J286" s="91">
        <v>0</v>
      </c>
      <c r="K286" s="17" t="s">
        <v>144</v>
      </c>
    </row>
    <row r="287" spans="1:11" ht="12.75">
      <c r="A287" s="37">
        <v>28</v>
      </c>
      <c r="B287" s="37" t="s">
        <v>99</v>
      </c>
      <c r="C287" s="90" t="s">
        <v>75</v>
      </c>
      <c r="D287" s="32">
        <v>1262</v>
      </c>
      <c r="E287" s="17">
        <v>0</v>
      </c>
      <c r="F287" s="17">
        <v>0</v>
      </c>
      <c r="G287" s="17">
        <v>8</v>
      </c>
      <c r="H287" s="17">
        <v>1</v>
      </c>
      <c r="I287" s="91">
        <v>-27</v>
      </c>
      <c r="J287" s="91">
        <v>0</v>
      </c>
      <c r="K287" s="17" t="s">
        <v>144</v>
      </c>
    </row>
    <row r="288" spans="1:11" ht="12.75">
      <c r="A288" s="37">
        <v>29</v>
      </c>
      <c r="B288" s="37" t="s">
        <v>79</v>
      </c>
      <c r="C288" s="90" t="s">
        <v>81</v>
      </c>
      <c r="D288" s="32">
        <v>1249</v>
      </c>
      <c r="E288" s="17">
        <v>0</v>
      </c>
      <c r="F288" s="17">
        <v>0</v>
      </c>
      <c r="G288" s="17">
        <v>5</v>
      </c>
      <c r="H288" s="17">
        <v>1</v>
      </c>
      <c r="I288" s="91">
        <v>-24</v>
      </c>
      <c r="J288" s="91">
        <v>0</v>
      </c>
      <c r="K288" s="17" t="s">
        <v>144</v>
      </c>
    </row>
    <row r="289" spans="1:11" ht="12.75">
      <c r="A289" s="37"/>
      <c r="B289" s="37"/>
      <c r="C289" s="37"/>
      <c r="D289" s="32"/>
      <c r="E289" s="98">
        <f aca="true" t="shared" si="7" ref="E289:J289">SUM(E260:E288)</f>
        <v>3434</v>
      </c>
      <c r="F289" s="98">
        <f t="shared" si="7"/>
        <v>404</v>
      </c>
      <c r="G289" s="98">
        <f t="shared" si="7"/>
        <v>1235</v>
      </c>
      <c r="H289" s="98">
        <f t="shared" si="7"/>
        <v>202</v>
      </c>
      <c r="I289" s="98">
        <f t="shared" si="7"/>
        <v>-1235</v>
      </c>
      <c r="J289" s="32">
        <f t="shared" si="7"/>
        <v>4000</v>
      </c>
      <c r="K289" s="32">
        <v>40</v>
      </c>
    </row>
    <row r="291" spans="1:11" ht="18">
      <c r="A291" s="321" t="s">
        <v>102</v>
      </c>
      <c r="B291" s="321"/>
      <c r="C291" s="321"/>
      <c r="D291" s="321"/>
      <c r="E291" s="321"/>
      <c r="F291" s="321"/>
      <c r="G291" s="321"/>
      <c r="H291" s="321"/>
      <c r="I291" s="321"/>
      <c r="J291" s="321"/>
      <c r="K291" s="321"/>
    </row>
    <row r="292" spans="1:11" ht="18">
      <c r="A292" s="321" t="s">
        <v>178</v>
      </c>
      <c r="B292" s="321"/>
      <c r="C292" s="321"/>
      <c r="D292" s="321"/>
      <c r="E292" s="321"/>
      <c r="F292" s="321"/>
      <c r="G292" s="321"/>
      <c r="H292" s="321"/>
      <c r="I292" s="321"/>
      <c r="J292" s="321"/>
      <c r="K292" s="321"/>
    </row>
    <row r="293" spans="1:11" ht="12.75">
      <c r="A293" s="69" t="s">
        <v>63</v>
      </c>
      <c r="B293" s="69" t="s">
        <v>64</v>
      </c>
      <c r="C293" s="69" t="s">
        <v>65</v>
      </c>
      <c r="D293" s="69" t="s">
        <v>66</v>
      </c>
      <c r="E293" s="68" t="s">
        <v>9</v>
      </c>
      <c r="F293" s="68" t="s">
        <v>10</v>
      </c>
      <c r="G293" s="68" t="s">
        <v>11</v>
      </c>
      <c r="H293" s="68" t="s">
        <v>67</v>
      </c>
      <c r="I293" s="68" t="s">
        <v>68</v>
      </c>
      <c r="J293" s="68"/>
      <c r="K293" s="68" t="s">
        <v>69</v>
      </c>
    </row>
    <row r="294" spans="1:11" ht="12.75">
      <c r="A294" s="37">
        <v>1</v>
      </c>
      <c r="B294" s="37" t="s">
        <v>0</v>
      </c>
      <c r="C294" s="90" t="s">
        <v>1</v>
      </c>
      <c r="D294" s="32">
        <v>17348</v>
      </c>
      <c r="E294" s="17">
        <v>261</v>
      </c>
      <c r="F294" s="17">
        <v>60</v>
      </c>
      <c r="G294" s="17">
        <v>64</v>
      </c>
      <c r="H294" s="17">
        <v>10</v>
      </c>
      <c r="I294" s="91">
        <v>67</v>
      </c>
      <c r="J294" s="91">
        <v>0</v>
      </c>
      <c r="K294" s="17" t="s">
        <v>144</v>
      </c>
    </row>
    <row r="295" spans="1:11" ht="12.75">
      <c r="A295" s="37">
        <v>2</v>
      </c>
      <c r="B295" s="37" t="s">
        <v>41</v>
      </c>
      <c r="C295" s="90" t="s">
        <v>42</v>
      </c>
      <c r="D295" s="32">
        <v>16006</v>
      </c>
      <c r="E295" s="17">
        <v>240</v>
      </c>
      <c r="F295" s="17">
        <v>11</v>
      </c>
      <c r="G295" s="17">
        <v>32</v>
      </c>
      <c r="H295" s="17">
        <v>10</v>
      </c>
      <c r="I295" s="91">
        <v>29</v>
      </c>
      <c r="J295" s="91">
        <v>0</v>
      </c>
      <c r="K295" s="17" t="s">
        <v>144</v>
      </c>
    </row>
    <row r="296" spans="1:11" ht="12.75">
      <c r="A296" s="37">
        <v>3</v>
      </c>
      <c r="B296" s="37" t="s">
        <v>37</v>
      </c>
      <c r="C296" s="90" t="s">
        <v>31</v>
      </c>
      <c r="D296" s="32">
        <v>15675</v>
      </c>
      <c r="E296" s="17">
        <v>285</v>
      </c>
      <c r="F296" s="17">
        <v>62</v>
      </c>
      <c r="G296" s="17">
        <v>40</v>
      </c>
      <c r="H296" s="17">
        <v>10</v>
      </c>
      <c r="I296" s="91">
        <v>117</v>
      </c>
      <c r="J296" s="91">
        <v>0</v>
      </c>
      <c r="K296" s="17" t="s">
        <v>161</v>
      </c>
    </row>
    <row r="297" spans="1:11" ht="12.75">
      <c r="A297" s="37">
        <v>4</v>
      </c>
      <c r="B297" s="37" t="s">
        <v>30</v>
      </c>
      <c r="C297" s="90" t="s">
        <v>31</v>
      </c>
      <c r="D297" s="32">
        <v>15574</v>
      </c>
      <c r="E297" s="17">
        <v>179</v>
      </c>
      <c r="F297" s="17">
        <v>13</v>
      </c>
      <c r="G297" s="17">
        <v>62</v>
      </c>
      <c r="H297" s="17">
        <v>10</v>
      </c>
      <c r="I297" s="91">
        <v>-60</v>
      </c>
      <c r="J297" s="91">
        <v>0</v>
      </c>
      <c r="K297" s="17" t="s">
        <v>156</v>
      </c>
    </row>
    <row r="298" spans="1:11" ht="12.75">
      <c r="A298" s="37">
        <v>5</v>
      </c>
      <c r="B298" s="37" t="s">
        <v>47</v>
      </c>
      <c r="C298" s="90" t="s">
        <v>1</v>
      </c>
      <c r="D298" s="32">
        <v>14963</v>
      </c>
      <c r="E298" s="17">
        <v>195</v>
      </c>
      <c r="F298" s="17">
        <v>18</v>
      </c>
      <c r="G298" s="17">
        <v>24</v>
      </c>
      <c r="H298" s="17">
        <v>10</v>
      </c>
      <c r="I298" s="91">
        <v>-1</v>
      </c>
      <c r="J298" s="91">
        <v>0</v>
      </c>
      <c r="K298" s="17" t="s">
        <v>146</v>
      </c>
    </row>
    <row r="299" spans="1:11" ht="12.75">
      <c r="A299" s="37">
        <v>6</v>
      </c>
      <c r="B299" s="37" t="s">
        <v>38</v>
      </c>
      <c r="C299" s="90" t="s">
        <v>1</v>
      </c>
      <c r="D299" s="32">
        <v>14802</v>
      </c>
      <c r="E299" s="17">
        <v>130</v>
      </c>
      <c r="F299" s="17">
        <v>27</v>
      </c>
      <c r="G299" s="17">
        <v>62</v>
      </c>
      <c r="H299" s="17">
        <v>10</v>
      </c>
      <c r="I299" s="91">
        <v>-95</v>
      </c>
      <c r="J299" s="91">
        <v>0</v>
      </c>
      <c r="K299" s="17" t="s">
        <v>160</v>
      </c>
    </row>
    <row r="300" spans="1:11" ht="12.75">
      <c r="A300" s="37">
        <v>7</v>
      </c>
      <c r="B300" s="37" t="s">
        <v>44</v>
      </c>
      <c r="C300" s="90" t="s">
        <v>1</v>
      </c>
      <c r="D300" s="32">
        <v>14685</v>
      </c>
      <c r="E300" s="17">
        <v>216</v>
      </c>
      <c r="F300" s="17">
        <v>25</v>
      </c>
      <c r="G300" s="17">
        <v>56</v>
      </c>
      <c r="H300" s="17">
        <v>10</v>
      </c>
      <c r="I300" s="91">
        <v>-5</v>
      </c>
      <c r="J300" s="91">
        <v>0</v>
      </c>
      <c r="K300" s="17" t="s">
        <v>161</v>
      </c>
    </row>
    <row r="301" spans="1:11" ht="12.75">
      <c r="A301" s="37">
        <v>8</v>
      </c>
      <c r="B301" s="37" t="s">
        <v>34</v>
      </c>
      <c r="C301" s="90" t="s">
        <v>35</v>
      </c>
      <c r="D301" s="32">
        <v>14509</v>
      </c>
      <c r="E301" s="17">
        <v>295</v>
      </c>
      <c r="F301" s="17">
        <v>20</v>
      </c>
      <c r="G301" s="17">
        <v>80</v>
      </c>
      <c r="H301" s="17">
        <v>9</v>
      </c>
      <c r="I301" s="91">
        <v>64</v>
      </c>
      <c r="J301" s="91">
        <v>1000</v>
      </c>
      <c r="K301" s="17" t="s">
        <v>160</v>
      </c>
    </row>
    <row r="302" spans="1:11" ht="12.75">
      <c r="A302" s="37">
        <v>9</v>
      </c>
      <c r="B302" s="37" t="s">
        <v>48</v>
      </c>
      <c r="C302" s="90" t="s">
        <v>42</v>
      </c>
      <c r="D302" s="32">
        <v>14498</v>
      </c>
      <c r="E302" s="17">
        <v>162</v>
      </c>
      <c r="F302" s="17">
        <v>8</v>
      </c>
      <c r="G302" s="17">
        <v>62</v>
      </c>
      <c r="H302" s="17">
        <v>10</v>
      </c>
      <c r="I302" s="91">
        <v>-82</v>
      </c>
      <c r="J302" s="91">
        <v>0</v>
      </c>
      <c r="K302" s="17" t="s">
        <v>160</v>
      </c>
    </row>
    <row r="303" spans="1:11" ht="12.75">
      <c r="A303" s="37">
        <v>10</v>
      </c>
      <c r="B303" s="37" t="s">
        <v>36</v>
      </c>
      <c r="C303" s="90" t="s">
        <v>1</v>
      </c>
      <c r="D303" s="32">
        <v>14308</v>
      </c>
      <c r="E303" s="17">
        <v>273</v>
      </c>
      <c r="F303" s="17">
        <v>22</v>
      </c>
      <c r="G303" s="17">
        <v>86</v>
      </c>
      <c r="H303" s="17">
        <v>10</v>
      </c>
      <c r="I303" s="91">
        <v>19</v>
      </c>
      <c r="J303" s="91">
        <v>0</v>
      </c>
      <c r="K303" s="17" t="s">
        <v>150</v>
      </c>
    </row>
    <row r="304" spans="1:11" ht="12.75">
      <c r="A304" s="37">
        <v>11</v>
      </c>
      <c r="B304" s="37" t="s">
        <v>43</v>
      </c>
      <c r="C304" s="90" t="s">
        <v>1</v>
      </c>
      <c r="D304" s="32">
        <v>14266</v>
      </c>
      <c r="E304" s="17">
        <v>156</v>
      </c>
      <c r="F304" s="17">
        <v>10</v>
      </c>
      <c r="G304" s="17">
        <v>60</v>
      </c>
      <c r="H304" s="17">
        <v>10</v>
      </c>
      <c r="I304" s="91">
        <v>-84</v>
      </c>
      <c r="J304" s="91">
        <v>0</v>
      </c>
      <c r="K304" s="17" t="s">
        <v>152</v>
      </c>
    </row>
    <row r="305" spans="1:11" ht="12.75">
      <c r="A305" s="37">
        <v>12</v>
      </c>
      <c r="B305" s="37" t="s">
        <v>39</v>
      </c>
      <c r="C305" s="90" t="s">
        <v>1</v>
      </c>
      <c r="D305" s="32">
        <v>14182</v>
      </c>
      <c r="E305" s="17">
        <v>255</v>
      </c>
      <c r="F305" s="17">
        <v>23</v>
      </c>
      <c r="G305" s="17">
        <v>58</v>
      </c>
      <c r="H305" s="17">
        <v>9</v>
      </c>
      <c r="I305" s="91">
        <v>49</v>
      </c>
      <c r="J305" s="91">
        <v>1000</v>
      </c>
      <c r="K305" s="17" t="s">
        <v>146</v>
      </c>
    </row>
    <row r="306" spans="1:11" ht="12.75">
      <c r="A306" s="37">
        <v>13</v>
      </c>
      <c r="B306" s="37" t="s">
        <v>40</v>
      </c>
      <c r="C306" s="90" t="s">
        <v>1</v>
      </c>
      <c r="D306" s="32">
        <v>14151</v>
      </c>
      <c r="E306" s="17">
        <v>140</v>
      </c>
      <c r="F306" s="17">
        <v>10</v>
      </c>
      <c r="G306" s="17">
        <v>38</v>
      </c>
      <c r="H306" s="17">
        <v>9</v>
      </c>
      <c r="I306" s="91">
        <v>-59</v>
      </c>
      <c r="J306" s="91">
        <v>1000</v>
      </c>
      <c r="K306" s="17" t="s">
        <v>152</v>
      </c>
    </row>
    <row r="307" spans="1:11" ht="12.75">
      <c r="A307" s="37">
        <v>14</v>
      </c>
      <c r="B307" s="37" t="s">
        <v>53</v>
      </c>
      <c r="C307" s="90" t="s">
        <v>35</v>
      </c>
      <c r="D307" s="32">
        <v>13638</v>
      </c>
      <c r="E307" s="17">
        <v>275</v>
      </c>
      <c r="F307" s="17">
        <v>54</v>
      </c>
      <c r="G307" s="17">
        <v>62</v>
      </c>
      <c r="H307" s="17">
        <v>8</v>
      </c>
      <c r="I307" s="91">
        <v>115</v>
      </c>
      <c r="J307" s="91">
        <v>1000</v>
      </c>
      <c r="K307" s="17" t="s">
        <v>179</v>
      </c>
    </row>
    <row r="308" spans="1:11" ht="12.75">
      <c r="A308" s="37">
        <v>15</v>
      </c>
      <c r="B308" s="37" t="s">
        <v>49</v>
      </c>
      <c r="C308" s="90" t="s">
        <v>35</v>
      </c>
      <c r="D308" s="32">
        <v>12771</v>
      </c>
      <c r="E308" s="17">
        <v>155</v>
      </c>
      <c r="F308" s="17">
        <v>0</v>
      </c>
      <c r="G308" s="17">
        <v>48</v>
      </c>
      <c r="H308" s="17">
        <v>10</v>
      </c>
      <c r="I308" s="91">
        <v>-83</v>
      </c>
      <c r="J308" s="91">
        <v>0</v>
      </c>
      <c r="K308" s="17" t="s">
        <v>146</v>
      </c>
    </row>
    <row r="309" spans="1:11" ht="12.75">
      <c r="A309" s="37">
        <v>16</v>
      </c>
      <c r="B309" s="37" t="s">
        <v>52</v>
      </c>
      <c r="C309" s="90" t="s">
        <v>35</v>
      </c>
      <c r="D309" s="32">
        <v>11964</v>
      </c>
      <c r="E309" s="17">
        <v>70</v>
      </c>
      <c r="F309" s="17">
        <v>0</v>
      </c>
      <c r="G309" s="17">
        <v>68</v>
      </c>
      <c r="H309" s="17">
        <v>10</v>
      </c>
      <c r="I309" s="91">
        <v>-188</v>
      </c>
      <c r="J309" s="91">
        <v>0</v>
      </c>
      <c r="K309" s="17" t="s">
        <v>144</v>
      </c>
    </row>
    <row r="310" spans="1:11" ht="12.75">
      <c r="A310" s="37">
        <v>17</v>
      </c>
      <c r="B310" s="37" t="s">
        <v>50</v>
      </c>
      <c r="C310" s="90" t="s">
        <v>42</v>
      </c>
      <c r="D310" s="32">
        <v>11818</v>
      </c>
      <c r="E310" s="17">
        <v>0</v>
      </c>
      <c r="F310" s="17">
        <v>0</v>
      </c>
      <c r="G310" s="17">
        <v>70</v>
      </c>
      <c r="H310" s="17">
        <v>10</v>
      </c>
      <c r="I310" s="91">
        <v>-260</v>
      </c>
      <c r="J310" s="91">
        <v>0</v>
      </c>
      <c r="K310" s="17" t="s">
        <v>152</v>
      </c>
    </row>
    <row r="311" spans="1:11" ht="12.75">
      <c r="A311" s="37">
        <v>18</v>
      </c>
      <c r="B311" s="37" t="s">
        <v>51</v>
      </c>
      <c r="C311" s="90" t="s">
        <v>1</v>
      </c>
      <c r="D311" s="32">
        <v>11359</v>
      </c>
      <c r="E311" s="17">
        <v>92</v>
      </c>
      <c r="F311" s="17">
        <v>10</v>
      </c>
      <c r="G311" s="17">
        <v>110</v>
      </c>
      <c r="H311" s="17">
        <v>10</v>
      </c>
      <c r="I311" s="91">
        <v>-198</v>
      </c>
      <c r="J311" s="91">
        <v>0</v>
      </c>
      <c r="K311" s="17" t="s">
        <v>144</v>
      </c>
    </row>
    <row r="312" spans="1:11" ht="12.75">
      <c r="A312" s="37">
        <v>19</v>
      </c>
      <c r="B312" s="37" t="s">
        <v>55</v>
      </c>
      <c r="C312" s="90" t="s">
        <v>1</v>
      </c>
      <c r="D312" s="32">
        <v>10856</v>
      </c>
      <c r="E312" s="17">
        <v>60</v>
      </c>
      <c r="F312" s="17">
        <v>13</v>
      </c>
      <c r="G312" s="17">
        <v>38</v>
      </c>
      <c r="H312" s="17">
        <v>10</v>
      </c>
      <c r="I312" s="91">
        <v>-155</v>
      </c>
      <c r="J312" s="91">
        <v>0</v>
      </c>
      <c r="K312" s="17" t="s">
        <v>144</v>
      </c>
    </row>
    <row r="313" spans="1:11" ht="12.75">
      <c r="A313" s="37">
        <v>20</v>
      </c>
      <c r="B313" s="37" t="s">
        <v>57</v>
      </c>
      <c r="C313" s="90" t="s">
        <v>1</v>
      </c>
      <c r="D313" s="32">
        <v>10275</v>
      </c>
      <c r="E313" s="17">
        <v>60</v>
      </c>
      <c r="F313" s="17">
        <v>24</v>
      </c>
      <c r="G313" s="17">
        <v>32</v>
      </c>
      <c r="H313" s="17">
        <v>8</v>
      </c>
      <c r="I313" s="91">
        <v>-100</v>
      </c>
      <c r="J313" s="91">
        <v>0</v>
      </c>
      <c r="K313" s="17" t="s">
        <v>144</v>
      </c>
    </row>
    <row r="314" spans="1:11" ht="12.75">
      <c r="A314" s="37">
        <v>21</v>
      </c>
      <c r="B314" s="37" t="s">
        <v>56</v>
      </c>
      <c r="C314" s="90" t="s">
        <v>42</v>
      </c>
      <c r="D314" s="32">
        <v>9406</v>
      </c>
      <c r="E314" s="17">
        <v>0</v>
      </c>
      <c r="F314" s="17">
        <v>0</v>
      </c>
      <c r="G314" s="17">
        <v>38</v>
      </c>
      <c r="H314" s="17">
        <v>9</v>
      </c>
      <c r="I314" s="91">
        <v>-209</v>
      </c>
      <c r="J314" s="91">
        <v>0</v>
      </c>
      <c r="K314" s="17" t="s">
        <v>144</v>
      </c>
    </row>
    <row r="315" spans="1:11" ht="12.75">
      <c r="A315" s="37">
        <v>22</v>
      </c>
      <c r="B315" s="37" t="s">
        <v>74</v>
      </c>
      <c r="C315" s="90" t="s">
        <v>75</v>
      </c>
      <c r="D315" s="32">
        <v>7904</v>
      </c>
      <c r="E315" s="17">
        <v>135</v>
      </c>
      <c r="F315" s="17">
        <v>19</v>
      </c>
      <c r="G315" s="17">
        <v>36</v>
      </c>
      <c r="H315" s="17">
        <v>5</v>
      </c>
      <c r="I315" s="91">
        <v>23</v>
      </c>
      <c r="J315" s="91">
        <v>0</v>
      </c>
      <c r="K315" s="17" t="s">
        <v>146</v>
      </c>
    </row>
    <row r="316" spans="1:11" ht="12.75">
      <c r="A316" s="37">
        <v>23</v>
      </c>
      <c r="B316" s="37" t="s">
        <v>62</v>
      </c>
      <c r="C316" s="90" t="s">
        <v>61</v>
      </c>
      <c r="D316" s="32">
        <v>7315</v>
      </c>
      <c r="E316" s="17">
        <v>70</v>
      </c>
      <c r="F316" s="17">
        <v>0</v>
      </c>
      <c r="G316" s="17">
        <v>60</v>
      </c>
      <c r="H316" s="17">
        <v>6</v>
      </c>
      <c r="I316" s="91">
        <v>-104</v>
      </c>
      <c r="J316" s="91">
        <v>0</v>
      </c>
      <c r="K316" s="17" t="s">
        <v>156</v>
      </c>
    </row>
    <row r="317" spans="1:11" ht="12.75">
      <c r="A317" s="37">
        <v>24</v>
      </c>
      <c r="B317" s="37" t="s">
        <v>59</v>
      </c>
      <c r="C317" s="90" t="s">
        <v>1</v>
      </c>
      <c r="D317" s="32">
        <v>5912</v>
      </c>
      <c r="E317" s="17">
        <v>0</v>
      </c>
      <c r="F317" s="17">
        <v>0</v>
      </c>
      <c r="G317" s="17">
        <v>54</v>
      </c>
      <c r="H317" s="17">
        <v>5</v>
      </c>
      <c r="I317" s="91">
        <v>-149</v>
      </c>
      <c r="J317" s="91">
        <v>0</v>
      </c>
      <c r="K317" s="17" t="s">
        <v>156</v>
      </c>
    </row>
    <row r="318" spans="1:11" ht="12.75">
      <c r="A318" s="37">
        <v>25</v>
      </c>
      <c r="B318" s="37" t="s">
        <v>58</v>
      </c>
      <c r="C318" s="90" t="s">
        <v>87</v>
      </c>
      <c r="D318" s="32">
        <v>3725</v>
      </c>
      <c r="E318" s="17">
        <v>85</v>
      </c>
      <c r="F318" s="17">
        <v>14</v>
      </c>
      <c r="G318" s="17">
        <v>24</v>
      </c>
      <c r="H318" s="17">
        <v>3</v>
      </c>
      <c r="I318" s="91">
        <v>18</v>
      </c>
      <c r="J318" s="91">
        <v>0</v>
      </c>
      <c r="K318" s="17" t="s">
        <v>144</v>
      </c>
    </row>
    <row r="319" spans="1:11" ht="12.75">
      <c r="A319" s="37">
        <v>26</v>
      </c>
      <c r="B319" s="37" t="s">
        <v>82</v>
      </c>
      <c r="C319" s="90" t="s">
        <v>83</v>
      </c>
      <c r="D319" s="32">
        <v>2075</v>
      </c>
      <c r="E319" s="17">
        <v>70</v>
      </c>
      <c r="F319" s="17">
        <v>0</v>
      </c>
      <c r="G319" s="17">
        <v>2</v>
      </c>
      <c r="H319" s="17">
        <v>1</v>
      </c>
      <c r="I319" s="91">
        <v>49</v>
      </c>
      <c r="J319" s="91">
        <v>0</v>
      </c>
      <c r="K319" s="17" t="s">
        <v>144</v>
      </c>
    </row>
    <row r="320" spans="1:11" ht="12.75">
      <c r="A320" s="37">
        <v>27</v>
      </c>
      <c r="B320" s="37" t="s">
        <v>88</v>
      </c>
      <c r="C320" s="90" t="s">
        <v>89</v>
      </c>
      <c r="D320" s="32">
        <v>1636</v>
      </c>
      <c r="E320" s="17">
        <v>51</v>
      </c>
      <c r="F320" s="17">
        <v>17</v>
      </c>
      <c r="G320" s="17">
        <v>8</v>
      </c>
      <c r="H320" s="17">
        <v>1</v>
      </c>
      <c r="I320" s="91">
        <v>41</v>
      </c>
      <c r="J320" s="91">
        <v>0</v>
      </c>
      <c r="K320" s="17" t="s">
        <v>153</v>
      </c>
    </row>
    <row r="321" spans="1:11" ht="12.75">
      <c r="A321" s="37">
        <v>28</v>
      </c>
      <c r="B321" s="37" t="s">
        <v>96</v>
      </c>
      <c r="C321" s="90" t="s">
        <v>89</v>
      </c>
      <c r="D321" s="32">
        <v>1540</v>
      </c>
      <c r="E321" s="17">
        <v>0</v>
      </c>
      <c r="F321" s="17">
        <v>0</v>
      </c>
      <c r="G321" s="17">
        <v>16</v>
      </c>
      <c r="H321" s="17">
        <v>1</v>
      </c>
      <c r="I321" s="91">
        <v>-35</v>
      </c>
      <c r="J321" s="91">
        <v>0</v>
      </c>
      <c r="K321" s="17" t="s">
        <v>146</v>
      </c>
    </row>
    <row r="322" spans="1:11" ht="12.75">
      <c r="A322" s="37">
        <v>29</v>
      </c>
      <c r="B322" s="37" t="s">
        <v>80</v>
      </c>
      <c r="C322" s="90" t="s">
        <v>81</v>
      </c>
      <c r="D322" s="32">
        <v>1390</v>
      </c>
      <c r="E322" s="17">
        <v>0</v>
      </c>
      <c r="F322" s="17">
        <v>0</v>
      </c>
      <c r="G322" s="17">
        <v>2</v>
      </c>
      <c r="H322" s="17">
        <v>1</v>
      </c>
      <c r="I322" s="91">
        <v>-21</v>
      </c>
      <c r="J322" s="91">
        <v>0</v>
      </c>
      <c r="K322" s="17" t="s">
        <v>161</v>
      </c>
    </row>
    <row r="323" spans="1:11" ht="12.75">
      <c r="A323" s="37">
        <v>30</v>
      </c>
      <c r="B323" s="37" t="s">
        <v>78</v>
      </c>
      <c r="C323" s="90" t="s">
        <v>42</v>
      </c>
      <c r="D323" s="32">
        <v>1339</v>
      </c>
      <c r="E323" s="17">
        <v>0</v>
      </c>
      <c r="F323" s="17">
        <v>0</v>
      </c>
      <c r="G323" s="17">
        <v>2</v>
      </c>
      <c r="H323" s="17">
        <v>1</v>
      </c>
      <c r="I323" s="91">
        <v>-21</v>
      </c>
      <c r="J323" s="91">
        <v>0</v>
      </c>
      <c r="K323" s="17" t="s">
        <v>144</v>
      </c>
    </row>
    <row r="324" spans="1:11" ht="12.75">
      <c r="A324" s="37">
        <v>31</v>
      </c>
      <c r="B324" s="37" t="s">
        <v>94</v>
      </c>
      <c r="C324" s="90" t="s">
        <v>83</v>
      </c>
      <c r="D324" s="32">
        <v>1316</v>
      </c>
      <c r="E324" s="17">
        <v>0</v>
      </c>
      <c r="F324" s="17">
        <v>0</v>
      </c>
      <c r="G324" s="17">
        <v>4</v>
      </c>
      <c r="H324" s="17">
        <v>1</v>
      </c>
      <c r="I324" s="91">
        <v>-23</v>
      </c>
      <c r="J324" s="91">
        <v>0</v>
      </c>
      <c r="K324" s="17" t="s">
        <v>157</v>
      </c>
    </row>
    <row r="325" spans="1:11" ht="12.75">
      <c r="A325" s="37">
        <v>32</v>
      </c>
      <c r="B325" s="37" t="s">
        <v>99</v>
      </c>
      <c r="C325" s="90" t="s">
        <v>75</v>
      </c>
      <c r="D325" s="32">
        <v>1262</v>
      </c>
      <c r="E325" s="17">
        <v>0</v>
      </c>
      <c r="F325" s="17">
        <v>0</v>
      </c>
      <c r="G325" s="17">
        <v>8</v>
      </c>
      <c r="H325" s="17">
        <v>1</v>
      </c>
      <c r="I325" s="91">
        <v>-27</v>
      </c>
      <c r="J325" s="91">
        <v>0</v>
      </c>
      <c r="K325" s="17" t="s">
        <v>157</v>
      </c>
    </row>
    <row r="326" spans="1:11" ht="12.75">
      <c r="A326" s="37">
        <v>33</v>
      </c>
      <c r="B326" s="37" t="s">
        <v>79</v>
      </c>
      <c r="C326" s="90" t="s">
        <v>81</v>
      </c>
      <c r="D326" s="32">
        <v>1249</v>
      </c>
      <c r="E326" s="17">
        <v>0</v>
      </c>
      <c r="F326" s="17">
        <v>0</v>
      </c>
      <c r="G326" s="17">
        <v>5</v>
      </c>
      <c r="H326" s="17">
        <v>1</v>
      </c>
      <c r="I326" s="91">
        <v>-24</v>
      </c>
      <c r="J326" s="91">
        <v>0</v>
      </c>
      <c r="K326" s="17" t="s">
        <v>157</v>
      </c>
    </row>
    <row r="327" spans="1:11" ht="12.75">
      <c r="A327" s="37">
        <v>34</v>
      </c>
      <c r="B327" s="37" t="s">
        <v>100</v>
      </c>
      <c r="C327" s="90" t="s">
        <v>101</v>
      </c>
      <c r="D327" s="32">
        <v>1146</v>
      </c>
      <c r="E327" s="17">
        <v>0</v>
      </c>
      <c r="F327" s="17">
        <v>0</v>
      </c>
      <c r="G327" s="17">
        <v>14</v>
      </c>
      <c r="H327" s="17">
        <v>1</v>
      </c>
      <c r="I327" s="91">
        <v>-33</v>
      </c>
      <c r="J327" s="91">
        <v>0</v>
      </c>
      <c r="K327" s="17" t="s">
        <v>157</v>
      </c>
    </row>
    <row r="328" spans="1:11" ht="12.75">
      <c r="A328" s="37"/>
      <c r="B328" s="37"/>
      <c r="C328" s="37"/>
      <c r="D328" s="32"/>
      <c r="E328" s="98">
        <f aca="true" t="shared" si="8" ref="E328:J328">SUM(E294:E327)</f>
        <v>3910</v>
      </c>
      <c r="F328" s="98">
        <f t="shared" si="8"/>
        <v>460</v>
      </c>
      <c r="G328" s="98">
        <f t="shared" si="8"/>
        <v>1425</v>
      </c>
      <c r="H328" s="98">
        <f t="shared" si="8"/>
        <v>230</v>
      </c>
      <c r="I328" s="98">
        <f t="shared" si="8"/>
        <v>-1425</v>
      </c>
      <c r="J328" s="32">
        <f t="shared" si="8"/>
        <v>4000</v>
      </c>
      <c r="K328" s="32">
        <v>40</v>
      </c>
    </row>
    <row r="330" spans="1:11" ht="18">
      <c r="A330" s="321" t="s">
        <v>102</v>
      </c>
      <c r="B330" s="321"/>
      <c r="C330" s="321"/>
      <c r="D330" s="321"/>
      <c r="E330" s="321"/>
      <c r="F330" s="321"/>
      <c r="G330" s="321"/>
      <c r="H330" s="321"/>
      <c r="I330" s="321"/>
      <c r="J330" s="321"/>
      <c r="K330" s="321"/>
    </row>
    <row r="331" spans="1:11" ht="18">
      <c r="A331" s="321" t="s">
        <v>180</v>
      </c>
      <c r="B331" s="321"/>
      <c r="C331" s="321"/>
      <c r="D331" s="321"/>
      <c r="E331" s="321"/>
      <c r="F331" s="321"/>
      <c r="G331" s="321"/>
      <c r="H331" s="321"/>
      <c r="I331" s="321"/>
      <c r="J331" s="321"/>
      <c r="K331" s="321"/>
    </row>
    <row r="332" spans="1:11" ht="12.75">
      <c r="A332" s="69" t="s">
        <v>63</v>
      </c>
      <c r="B332" s="69" t="s">
        <v>64</v>
      </c>
      <c r="C332" s="69" t="s">
        <v>65</v>
      </c>
      <c r="D332" s="69" t="s">
        <v>66</v>
      </c>
      <c r="E332" s="68" t="s">
        <v>9</v>
      </c>
      <c r="F332" s="68" t="s">
        <v>10</v>
      </c>
      <c r="G332" s="68" t="s">
        <v>11</v>
      </c>
      <c r="H332" s="68" t="s">
        <v>67</v>
      </c>
      <c r="I332" s="68" t="s">
        <v>68</v>
      </c>
      <c r="J332" s="68"/>
      <c r="K332" s="68" t="s">
        <v>69</v>
      </c>
    </row>
    <row r="333" spans="1:11" ht="12.75">
      <c r="A333" s="37">
        <v>1</v>
      </c>
      <c r="B333" s="37" t="s">
        <v>0</v>
      </c>
      <c r="C333" s="90" t="s">
        <v>1</v>
      </c>
      <c r="D333" s="32">
        <v>19547</v>
      </c>
      <c r="E333" s="17">
        <v>346</v>
      </c>
      <c r="F333" s="17">
        <v>70</v>
      </c>
      <c r="G333" s="17">
        <v>66</v>
      </c>
      <c r="H333" s="17">
        <v>11</v>
      </c>
      <c r="I333" s="91">
        <v>141</v>
      </c>
      <c r="J333" s="91">
        <v>0</v>
      </c>
      <c r="K333" s="17" t="s">
        <v>144</v>
      </c>
    </row>
    <row r="334" spans="1:11" ht="12.75">
      <c r="A334" s="37">
        <v>2</v>
      </c>
      <c r="B334" s="37" t="s">
        <v>41</v>
      </c>
      <c r="C334" s="90" t="s">
        <v>42</v>
      </c>
      <c r="D334" s="32">
        <v>17737</v>
      </c>
      <c r="E334" s="17">
        <v>295</v>
      </c>
      <c r="F334" s="17">
        <v>21</v>
      </c>
      <c r="G334" s="17">
        <v>36</v>
      </c>
      <c r="H334" s="17">
        <v>11</v>
      </c>
      <c r="I334" s="91">
        <v>71</v>
      </c>
      <c r="J334" s="91">
        <v>0</v>
      </c>
      <c r="K334" s="17" t="s">
        <v>144</v>
      </c>
    </row>
    <row r="335" spans="1:11" ht="12.75">
      <c r="A335" s="37">
        <v>3</v>
      </c>
      <c r="B335" s="37" t="s">
        <v>37</v>
      </c>
      <c r="C335" s="90" t="s">
        <v>31</v>
      </c>
      <c r="D335" s="32">
        <v>17301</v>
      </c>
      <c r="E335" s="17">
        <v>332</v>
      </c>
      <c r="F335" s="17">
        <v>62</v>
      </c>
      <c r="G335" s="17">
        <v>46</v>
      </c>
      <c r="H335" s="17">
        <v>11</v>
      </c>
      <c r="I335" s="91">
        <v>139</v>
      </c>
      <c r="J335" s="91">
        <v>0</v>
      </c>
      <c r="K335" s="17" t="s">
        <v>144</v>
      </c>
    </row>
    <row r="336" spans="1:11" ht="12.75">
      <c r="A336" s="37">
        <v>4</v>
      </c>
      <c r="B336" s="37" t="s">
        <v>30</v>
      </c>
      <c r="C336" s="90" t="s">
        <v>31</v>
      </c>
      <c r="D336" s="32">
        <v>17049</v>
      </c>
      <c r="E336" s="17">
        <v>179</v>
      </c>
      <c r="F336" s="17">
        <v>29</v>
      </c>
      <c r="G336" s="17">
        <v>74</v>
      </c>
      <c r="H336" s="17">
        <v>11</v>
      </c>
      <c r="I336" s="91">
        <v>-75</v>
      </c>
      <c r="J336" s="91">
        <v>0</v>
      </c>
      <c r="K336" s="17" t="s">
        <v>144</v>
      </c>
    </row>
    <row r="337" spans="1:11" ht="12.75">
      <c r="A337" s="37">
        <v>5</v>
      </c>
      <c r="B337" s="37" t="s">
        <v>47</v>
      </c>
      <c r="C337" s="90" t="s">
        <v>1</v>
      </c>
      <c r="D337" s="32">
        <v>16913</v>
      </c>
      <c r="E337" s="17">
        <v>255</v>
      </c>
      <c r="F337" s="17">
        <v>18</v>
      </c>
      <c r="G337" s="17">
        <v>24</v>
      </c>
      <c r="H337" s="17">
        <v>11</v>
      </c>
      <c r="I337" s="91">
        <v>40</v>
      </c>
      <c r="J337" s="91">
        <v>0</v>
      </c>
      <c r="K337" s="17" t="s">
        <v>144</v>
      </c>
    </row>
    <row r="338" spans="1:11" ht="12.75">
      <c r="A338" s="37">
        <v>6</v>
      </c>
      <c r="B338" s="37" t="s">
        <v>36</v>
      </c>
      <c r="C338" s="90" t="s">
        <v>1</v>
      </c>
      <c r="D338" s="32">
        <v>16331</v>
      </c>
      <c r="E338" s="17">
        <v>348</v>
      </c>
      <c r="F338" s="17">
        <v>22</v>
      </c>
      <c r="G338" s="17">
        <v>94</v>
      </c>
      <c r="H338" s="17">
        <v>11</v>
      </c>
      <c r="I338" s="91">
        <v>67</v>
      </c>
      <c r="J338" s="91">
        <v>0</v>
      </c>
      <c r="K338" s="17" t="s">
        <v>160</v>
      </c>
    </row>
    <row r="339" spans="1:11" ht="12.75">
      <c r="A339" s="37">
        <v>7</v>
      </c>
      <c r="B339" s="37" t="s">
        <v>53</v>
      </c>
      <c r="C339" s="90" t="s">
        <v>35</v>
      </c>
      <c r="D339" s="32">
        <v>16183</v>
      </c>
      <c r="E339" s="17">
        <v>275</v>
      </c>
      <c r="F339" s="17">
        <v>54</v>
      </c>
      <c r="G339" s="17">
        <v>62</v>
      </c>
      <c r="H339" s="17">
        <v>9</v>
      </c>
      <c r="I339" s="91">
        <v>96</v>
      </c>
      <c r="J339" s="91">
        <v>2000</v>
      </c>
      <c r="K339" s="17" t="s">
        <v>147</v>
      </c>
    </row>
    <row r="340" spans="1:11" ht="12.75">
      <c r="A340" s="37">
        <v>8</v>
      </c>
      <c r="B340" s="37" t="s">
        <v>34</v>
      </c>
      <c r="C340" s="90" t="s">
        <v>35</v>
      </c>
      <c r="D340" s="32">
        <v>16068</v>
      </c>
      <c r="E340" s="17">
        <v>295</v>
      </c>
      <c r="F340" s="17">
        <v>20</v>
      </c>
      <c r="G340" s="17">
        <v>84</v>
      </c>
      <c r="H340" s="17">
        <v>10</v>
      </c>
      <c r="I340" s="91">
        <v>41</v>
      </c>
      <c r="J340" s="91">
        <v>1000</v>
      </c>
      <c r="K340" s="17" t="s">
        <v>144</v>
      </c>
    </row>
    <row r="341" spans="1:11" ht="12.75">
      <c r="A341" s="37">
        <v>9</v>
      </c>
      <c r="B341" s="37" t="s">
        <v>48</v>
      </c>
      <c r="C341" s="90" t="s">
        <v>42</v>
      </c>
      <c r="D341" s="32">
        <v>15906</v>
      </c>
      <c r="E341" s="17">
        <v>162</v>
      </c>
      <c r="F341" s="17">
        <v>8</v>
      </c>
      <c r="G341" s="17">
        <v>70</v>
      </c>
      <c r="H341" s="17">
        <v>11</v>
      </c>
      <c r="I341" s="91">
        <v>-109</v>
      </c>
      <c r="J341" s="91">
        <v>0</v>
      </c>
      <c r="K341" s="17" t="s">
        <v>144</v>
      </c>
    </row>
    <row r="342" spans="1:11" ht="12.75">
      <c r="A342" s="37">
        <v>10</v>
      </c>
      <c r="B342" s="37" t="s">
        <v>38</v>
      </c>
      <c r="C342" s="90" t="s">
        <v>1</v>
      </c>
      <c r="D342" s="32">
        <v>15900</v>
      </c>
      <c r="E342" s="17">
        <v>130</v>
      </c>
      <c r="F342" s="17">
        <v>27</v>
      </c>
      <c r="G342" s="17">
        <v>66</v>
      </c>
      <c r="H342" s="17">
        <v>11</v>
      </c>
      <c r="I342" s="91">
        <v>-118</v>
      </c>
      <c r="J342" s="91">
        <v>0</v>
      </c>
      <c r="K342" s="17" t="s">
        <v>157</v>
      </c>
    </row>
    <row r="343" spans="1:11" ht="12.75">
      <c r="A343" s="37">
        <v>11</v>
      </c>
      <c r="B343" s="37" t="s">
        <v>44</v>
      </c>
      <c r="C343" s="90" t="s">
        <v>1</v>
      </c>
      <c r="D343" s="32">
        <v>15792</v>
      </c>
      <c r="E343" s="17">
        <v>216</v>
      </c>
      <c r="F343" s="17">
        <v>25</v>
      </c>
      <c r="G343" s="17">
        <v>68</v>
      </c>
      <c r="H343" s="17">
        <v>11</v>
      </c>
      <c r="I343" s="91">
        <v>-36</v>
      </c>
      <c r="J343" s="91">
        <v>0</v>
      </c>
      <c r="K343" s="17" t="s">
        <v>157</v>
      </c>
    </row>
    <row r="344" spans="1:11" ht="12.75">
      <c r="A344" s="37">
        <v>12</v>
      </c>
      <c r="B344" s="37" t="s">
        <v>43</v>
      </c>
      <c r="C344" s="90" t="s">
        <v>1</v>
      </c>
      <c r="D344" s="32">
        <v>15614</v>
      </c>
      <c r="E344" s="17">
        <v>156</v>
      </c>
      <c r="F344" s="17">
        <v>10</v>
      </c>
      <c r="G344" s="17">
        <v>76</v>
      </c>
      <c r="H344" s="17">
        <v>11</v>
      </c>
      <c r="I344" s="91">
        <v>-119</v>
      </c>
      <c r="J344" s="91">
        <v>0</v>
      </c>
      <c r="K344" s="17" t="s">
        <v>156</v>
      </c>
    </row>
    <row r="345" spans="1:11" ht="12.75">
      <c r="A345" s="37">
        <v>13</v>
      </c>
      <c r="B345" s="37" t="s">
        <v>39</v>
      </c>
      <c r="C345" s="90" t="s">
        <v>1</v>
      </c>
      <c r="D345" s="32">
        <v>15603</v>
      </c>
      <c r="E345" s="17">
        <v>255</v>
      </c>
      <c r="F345" s="17">
        <v>23</v>
      </c>
      <c r="G345" s="17">
        <v>68</v>
      </c>
      <c r="H345" s="17">
        <v>10</v>
      </c>
      <c r="I345" s="91">
        <v>20</v>
      </c>
      <c r="J345" s="91">
        <v>1000</v>
      </c>
      <c r="K345" s="17" t="s">
        <v>156</v>
      </c>
    </row>
    <row r="346" spans="1:11" ht="12.75">
      <c r="A346" s="37">
        <v>14</v>
      </c>
      <c r="B346" s="37" t="s">
        <v>40</v>
      </c>
      <c r="C346" s="90" t="s">
        <v>1</v>
      </c>
      <c r="D346" s="32">
        <v>15435</v>
      </c>
      <c r="E346" s="17">
        <v>140</v>
      </c>
      <c r="F346" s="17">
        <v>10</v>
      </c>
      <c r="G346" s="17">
        <v>42</v>
      </c>
      <c r="H346" s="17">
        <v>10</v>
      </c>
      <c r="I346" s="91">
        <v>-82</v>
      </c>
      <c r="J346" s="91">
        <v>1000</v>
      </c>
      <c r="K346" s="17" t="s">
        <v>156</v>
      </c>
    </row>
    <row r="347" spans="1:11" ht="12.75">
      <c r="A347" s="37">
        <v>15</v>
      </c>
      <c r="B347" s="37" t="s">
        <v>51</v>
      </c>
      <c r="C347" s="90" t="s">
        <v>1</v>
      </c>
      <c r="D347" s="32">
        <v>13378</v>
      </c>
      <c r="E347" s="17">
        <v>162</v>
      </c>
      <c r="F347" s="17">
        <v>26</v>
      </c>
      <c r="G347" s="17">
        <v>110</v>
      </c>
      <c r="H347" s="17">
        <v>11</v>
      </c>
      <c r="I347" s="91">
        <v>-131</v>
      </c>
      <c r="J347" s="91">
        <v>0</v>
      </c>
      <c r="K347" s="17" t="s">
        <v>153</v>
      </c>
    </row>
    <row r="348" spans="1:11" ht="12.75">
      <c r="A348" s="37">
        <v>16</v>
      </c>
      <c r="B348" s="37" t="s">
        <v>50</v>
      </c>
      <c r="C348" s="90" t="s">
        <v>42</v>
      </c>
      <c r="D348" s="32">
        <v>13199</v>
      </c>
      <c r="E348" s="17">
        <v>0</v>
      </c>
      <c r="F348" s="17">
        <v>0</v>
      </c>
      <c r="G348" s="17">
        <v>70</v>
      </c>
      <c r="H348" s="17">
        <v>11</v>
      </c>
      <c r="I348" s="91">
        <v>-279</v>
      </c>
      <c r="J348" s="91">
        <v>0</v>
      </c>
      <c r="K348" s="17" t="s">
        <v>161</v>
      </c>
    </row>
    <row r="349" spans="1:11" ht="12.75">
      <c r="A349" s="37">
        <v>17</v>
      </c>
      <c r="B349" s="37" t="s">
        <v>52</v>
      </c>
      <c r="C349" s="90" t="s">
        <v>35</v>
      </c>
      <c r="D349" s="32">
        <v>13084</v>
      </c>
      <c r="E349" s="17">
        <v>70</v>
      </c>
      <c r="F349" s="17">
        <v>0</v>
      </c>
      <c r="G349" s="17">
        <v>76</v>
      </c>
      <c r="H349" s="17">
        <v>11</v>
      </c>
      <c r="I349" s="91">
        <v>-215</v>
      </c>
      <c r="J349" s="91">
        <v>0</v>
      </c>
      <c r="K349" s="17" t="s">
        <v>156</v>
      </c>
    </row>
    <row r="350" spans="1:11" ht="12.75">
      <c r="A350" s="37">
        <v>18</v>
      </c>
      <c r="B350" s="37" t="s">
        <v>49</v>
      </c>
      <c r="C350" s="90" t="s">
        <v>35</v>
      </c>
      <c r="D350" s="32">
        <v>12771</v>
      </c>
      <c r="E350" s="17">
        <v>155</v>
      </c>
      <c r="F350" s="17">
        <v>0</v>
      </c>
      <c r="G350" s="17">
        <v>48</v>
      </c>
      <c r="H350" s="17">
        <v>10</v>
      </c>
      <c r="I350" s="91">
        <v>-83</v>
      </c>
      <c r="J350" s="91">
        <v>0</v>
      </c>
      <c r="K350" s="17" t="s">
        <v>154</v>
      </c>
    </row>
    <row r="351" spans="1:11" ht="12.75">
      <c r="A351" s="37">
        <v>19</v>
      </c>
      <c r="B351" s="37" t="s">
        <v>55</v>
      </c>
      <c r="C351" s="90" t="s">
        <v>1</v>
      </c>
      <c r="D351" s="32">
        <v>11139</v>
      </c>
      <c r="E351" s="17">
        <v>60</v>
      </c>
      <c r="F351" s="17">
        <v>13</v>
      </c>
      <c r="G351" s="17">
        <v>46</v>
      </c>
      <c r="H351" s="17">
        <v>11</v>
      </c>
      <c r="I351" s="91">
        <v>-182</v>
      </c>
      <c r="J351" s="91">
        <v>0</v>
      </c>
      <c r="K351" s="17" t="s">
        <v>144</v>
      </c>
    </row>
    <row r="352" spans="1:11" ht="12.75">
      <c r="A352" s="37">
        <v>20</v>
      </c>
      <c r="B352" s="37" t="s">
        <v>57</v>
      </c>
      <c r="C352" s="90" t="s">
        <v>1</v>
      </c>
      <c r="D352" s="32">
        <v>11111</v>
      </c>
      <c r="E352" s="17">
        <v>60</v>
      </c>
      <c r="F352" s="17">
        <v>24</v>
      </c>
      <c r="G352" s="17">
        <v>44</v>
      </c>
      <c r="H352" s="17">
        <v>9</v>
      </c>
      <c r="I352" s="91">
        <v>-131</v>
      </c>
      <c r="J352" s="91">
        <v>0</v>
      </c>
      <c r="K352" s="17" t="s">
        <v>144</v>
      </c>
    </row>
    <row r="353" spans="1:11" ht="12.75">
      <c r="A353" s="37">
        <v>21</v>
      </c>
      <c r="B353" s="37" t="s">
        <v>56</v>
      </c>
      <c r="C353" s="90" t="s">
        <v>42</v>
      </c>
      <c r="D353" s="32">
        <v>10036</v>
      </c>
      <c r="E353" s="17">
        <v>0</v>
      </c>
      <c r="F353" s="17">
        <v>0</v>
      </c>
      <c r="G353" s="17">
        <v>52</v>
      </c>
      <c r="H353" s="17">
        <v>10</v>
      </c>
      <c r="I353" s="91">
        <v>-242</v>
      </c>
      <c r="J353" s="91">
        <v>0</v>
      </c>
      <c r="K353" s="17" t="s">
        <v>144</v>
      </c>
    </row>
    <row r="354" spans="1:11" ht="12.75">
      <c r="A354" s="37">
        <v>22</v>
      </c>
      <c r="B354" s="37" t="s">
        <v>74</v>
      </c>
      <c r="C354" s="90" t="s">
        <v>75</v>
      </c>
      <c r="D354" s="32">
        <v>9353</v>
      </c>
      <c r="E354" s="17">
        <v>135</v>
      </c>
      <c r="F354" s="17">
        <v>19</v>
      </c>
      <c r="G354" s="17">
        <v>52</v>
      </c>
      <c r="H354" s="17">
        <v>6</v>
      </c>
      <c r="I354" s="91">
        <v>-12</v>
      </c>
      <c r="J354" s="91">
        <v>0</v>
      </c>
      <c r="K354" s="17" t="s">
        <v>144</v>
      </c>
    </row>
    <row r="355" spans="1:11" ht="12.75">
      <c r="A355" s="37">
        <v>23</v>
      </c>
      <c r="B355" s="37" t="s">
        <v>62</v>
      </c>
      <c r="C355" s="90" t="s">
        <v>61</v>
      </c>
      <c r="D355" s="32">
        <v>8984</v>
      </c>
      <c r="E355" s="17">
        <v>120</v>
      </c>
      <c r="F355" s="17">
        <v>0</v>
      </c>
      <c r="G355" s="17">
        <v>74</v>
      </c>
      <c r="H355" s="17">
        <v>7</v>
      </c>
      <c r="I355" s="91">
        <v>-87</v>
      </c>
      <c r="J355" s="91">
        <v>0</v>
      </c>
      <c r="K355" s="17" t="s">
        <v>144</v>
      </c>
    </row>
    <row r="356" spans="1:11" ht="12.75">
      <c r="A356" s="37">
        <v>24</v>
      </c>
      <c r="B356" s="37" t="s">
        <v>59</v>
      </c>
      <c r="C356" s="90" t="s">
        <v>1</v>
      </c>
      <c r="D356" s="32">
        <v>7358</v>
      </c>
      <c r="E356" s="17">
        <v>0</v>
      </c>
      <c r="F356" s="17">
        <v>0</v>
      </c>
      <c r="G356" s="17">
        <v>60</v>
      </c>
      <c r="H356" s="17">
        <v>6</v>
      </c>
      <c r="I356" s="91">
        <v>-174</v>
      </c>
      <c r="J356" s="91">
        <v>0</v>
      </c>
      <c r="K356" s="17" t="s">
        <v>144</v>
      </c>
    </row>
    <row r="357" spans="1:11" ht="12.75">
      <c r="A357" s="37">
        <v>25</v>
      </c>
      <c r="B357" s="37" t="s">
        <v>58</v>
      </c>
      <c r="C357" s="90" t="s">
        <v>87</v>
      </c>
      <c r="D357" s="32">
        <v>4962</v>
      </c>
      <c r="E357" s="17">
        <v>85</v>
      </c>
      <c r="F357" s="17">
        <v>14</v>
      </c>
      <c r="G357" s="17">
        <v>48</v>
      </c>
      <c r="H357" s="17">
        <v>4</v>
      </c>
      <c r="I357" s="91">
        <v>-25</v>
      </c>
      <c r="J357" s="91">
        <v>0</v>
      </c>
      <c r="K357" s="17" t="s">
        <v>144</v>
      </c>
    </row>
    <row r="358" spans="1:11" ht="12.75">
      <c r="A358" s="37">
        <v>26</v>
      </c>
      <c r="B358" s="37" t="s">
        <v>78</v>
      </c>
      <c r="C358" s="90" t="s">
        <v>42</v>
      </c>
      <c r="D358" s="32">
        <v>2429</v>
      </c>
      <c r="E358" s="17">
        <v>0</v>
      </c>
      <c r="F358" s="17">
        <v>0</v>
      </c>
      <c r="G358" s="17">
        <v>6</v>
      </c>
      <c r="H358" s="17">
        <v>2</v>
      </c>
      <c r="I358" s="91">
        <v>-44</v>
      </c>
      <c r="J358" s="91">
        <v>0</v>
      </c>
      <c r="K358" s="17" t="s">
        <v>144</v>
      </c>
    </row>
    <row r="359" spans="1:11" ht="12.75">
      <c r="A359" s="37">
        <v>27</v>
      </c>
      <c r="B359" s="37" t="s">
        <v>80</v>
      </c>
      <c r="C359" s="90" t="s">
        <v>81</v>
      </c>
      <c r="D359" s="32">
        <v>2089</v>
      </c>
      <c r="E359" s="17">
        <v>0</v>
      </c>
      <c r="F359" s="17">
        <v>0</v>
      </c>
      <c r="G359" s="17">
        <v>12</v>
      </c>
      <c r="H359" s="17">
        <v>2</v>
      </c>
      <c r="I359" s="91">
        <v>-50</v>
      </c>
      <c r="J359" s="91">
        <v>0</v>
      </c>
      <c r="K359" s="17" t="s">
        <v>160</v>
      </c>
    </row>
    <row r="360" spans="1:11" ht="12.75">
      <c r="A360" s="37">
        <v>28</v>
      </c>
      <c r="B360" s="37" t="s">
        <v>82</v>
      </c>
      <c r="C360" s="90" t="s">
        <v>83</v>
      </c>
      <c r="D360" s="32">
        <v>2075</v>
      </c>
      <c r="E360" s="17">
        <v>70</v>
      </c>
      <c r="F360" s="17">
        <v>0</v>
      </c>
      <c r="G360" s="17">
        <v>2</v>
      </c>
      <c r="H360" s="17">
        <v>1</v>
      </c>
      <c r="I360" s="91">
        <v>49</v>
      </c>
      <c r="J360" s="91">
        <v>0</v>
      </c>
      <c r="K360" s="17" t="s">
        <v>152</v>
      </c>
    </row>
    <row r="361" spans="1:11" ht="12.75">
      <c r="A361" s="37">
        <v>29</v>
      </c>
      <c r="B361" s="37" t="s">
        <v>88</v>
      </c>
      <c r="C361" s="90" t="s">
        <v>89</v>
      </c>
      <c r="D361" s="32">
        <v>1636</v>
      </c>
      <c r="E361" s="17">
        <v>51</v>
      </c>
      <c r="F361" s="17">
        <v>17</v>
      </c>
      <c r="G361" s="17">
        <v>8</v>
      </c>
      <c r="H361" s="17">
        <v>1</v>
      </c>
      <c r="I361" s="91">
        <v>41</v>
      </c>
      <c r="J361" s="91">
        <v>0</v>
      </c>
      <c r="K361" s="17" t="s">
        <v>152</v>
      </c>
    </row>
    <row r="362" spans="1:11" ht="12.75">
      <c r="A362" s="37">
        <v>30</v>
      </c>
      <c r="B362" s="37" t="s">
        <v>96</v>
      </c>
      <c r="C362" s="90" t="s">
        <v>89</v>
      </c>
      <c r="D362" s="32">
        <v>1540</v>
      </c>
      <c r="E362" s="17">
        <v>0</v>
      </c>
      <c r="F362" s="17">
        <v>0</v>
      </c>
      <c r="G362" s="17">
        <v>16</v>
      </c>
      <c r="H362" s="17">
        <v>1</v>
      </c>
      <c r="I362" s="91">
        <v>-35</v>
      </c>
      <c r="J362" s="91">
        <v>0</v>
      </c>
      <c r="K362" s="17" t="s">
        <v>152</v>
      </c>
    </row>
    <row r="363" spans="1:11" ht="12.75">
      <c r="A363" s="37">
        <v>31</v>
      </c>
      <c r="B363" s="37" t="s">
        <v>94</v>
      </c>
      <c r="C363" s="90" t="s">
        <v>83</v>
      </c>
      <c r="D363" s="32">
        <v>1316</v>
      </c>
      <c r="E363" s="17">
        <v>0</v>
      </c>
      <c r="F363" s="17">
        <v>0</v>
      </c>
      <c r="G363" s="17">
        <v>4</v>
      </c>
      <c r="H363" s="17">
        <v>1</v>
      </c>
      <c r="I363" s="91">
        <v>-23</v>
      </c>
      <c r="J363" s="91">
        <v>0</v>
      </c>
      <c r="K363" s="17" t="s">
        <v>144</v>
      </c>
    </row>
    <row r="364" spans="1:11" ht="12.75">
      <c r="A364" s="37">
        <v>32</v>
      </c>
      <c r="B364" s="37" t="s">
        <v>99</v>
      </c>
      <c r="C364" s="90" t="s">
        <v>75</v>
      </c>
      <c r="D364" s="32">
        <v>1262</v>
      </c>
      <c r="E364" s="17">
        <v>0</v>
      </c>
      <c r="F364" s="17">
        <v>0</v>
      </c>
      <c r="G364" s="17">
        <v>8</v>
      </c>
      <c r="H364" s="17">
        <v>1</v>
      </c>
      <c r="I364" s="91">
        <v>-27</v>
      </c>
      <c r="J364" s="91">
        <v>0</v>
      </c>
      <c r="K364" s="17" t="s">
        <v>144</v>
      </c>
    </row>
    <row r="365" spans="1:11" ht="12.75">
      <c r="A365" s="37">
        <v>33</v>
      </c>
      <c r="B365" s="37" t="s">
        <v>79</v>
      </c>
      <c r="C365" s="90" t="s">
        <v>81</v>
      </c>
      <c r="D365" s="32">
        <v>1249</v>
      </c>
      <c r="E365" s="17">
        <v>0</v>
      </c>
      <c r="F365" s="17">
        <v>0</v>
      </c>
      <c r="G365" s="17">
        <v>5</v>
      </c>
      <c r="H365" s="17">
        <v>1</v>
      </c>
      <c r="I365" s="91">
        <v>-24</v>
      </c>
      <c r="J365" s="91">
        <v>0</v>
      </c>
      <c r="K365" s="17" t="s">
        <v>144</v>
      </c>
    </row>
    <row r="366" spans="1:11" ht="12.75">
      <c r="A366" s="37">
        <v>34</v>
      </c>
      <c r="B366" s="37" t="s">
        <v>100</v>
      </c>
      <c r="C366" s="90" t="s">
        <v>101</v>
      </c>
      <c r="D366" s="32">
        <v>1146</v>
      </c>
      <c r="E366" s="17">
        <v>0</v>
      </c>
      <c r="F366" s="17">
        <v>0</v>
      </c>
      <c r="G366" s="17">
        <v>14</v>
      </c>
      <c r="H366" s="17">
        <v>1</v>
      </c>
      <c r="I366" s="91">
        <v>-33</v>
      </c>
      <c r="J366" s="91">
        <v>0</v>
      </c>
      <c r="K366" s="17" t="s">
        <v>144</v>
      </c>
    </row>
    <row r="367" spans="1:11" ht="12.75">
      <c r="A367" s="37"/>
      <c r="B367" s="37"/>
      <c r="C367" s="37"/>
      <c r="D367" s="32"/>
      <c r="E367" s="32">
        <f aca="true" t="shared" si="9" ref="E367:J367">SUM(E333:E366)</f>
        <v>4352</v>
      </c>
      <c r="F367" s="32">
        <f t="shared" si="9"/>
        <v>512</v>
      </c>
      <c r="G367" s="32">
        <f t="shared" si="9"/>
        <v>1631</v>
      </c>
      <c r="H367" s="32">
        <f t="shared" si="9"/>
        <v>256</v>
      </c>
      <c r="I367" s="32">
        <f t="shared" si="9"/>
        <v>-1631</v>
      </c>
      <c r="J367" s="32">
        <f t="shared" si="9"/>
        <v>5000</v>
      </c>
      <c r="K367" s="32">
        <v>60</v>
      </c>
    </row>
    <row r="369" spans="1:11" ht="18">
      <c r="A369" s="321" t="s">
        <v>102</v>
      </c>
      <c r="B369" s="321"/>
      <c r="C369" s="321"/>
      <c r="D369" s="321"/>
      <c r="E369" s="321"/>
      <c r="F369" s="321"/>
      <c r="G369" s="321"/>
      <c r="H369" s="321"/>
      <c r="I369" s="321"/>
      <c r="J369" s="321"/>
      <c r="K369" s="321"/>
    </row>
    <row r="370" spans="1:11" ht="18">
      <c r="A370" s="321" t="s">
        <v>181</v>
      </c>
      <c r="B370" s="321"/>
      <c r="C370" s="321"/>
      <c r="D370" s="321"/>
      <c r="E370" s="321"/>
      <c r="F370" s="321"/>
      <c r="G370" s="321"/>
      <c r="H370" s="321"/>
      <c r="I370" s="321"/>
      <c r="J370" s="321"/>
      <c r="K370" s="321"/>
    </row>
    <row r="371" spans="1:11" ht="12.75">
      <c r="A371" s="69" t="s">
        <v>63</v>
      </c>
      <c r="B371" s="69" t="s">
        <v>64</v>
      </c>
      <c r="C371" s="69" t="s">
        <v>65</v>
      </c>
      <c r="D371" s="69" t="s">
        <v>66</v>
      </c>
      <c r="E371" s="68" t="s">
        <v>9</v>
      </c>
      <c r="F371" s="68" t="s">
        <v>10</v>
      </c>
      <c r="G371" s="68" t="s">
        <v>11</v>
      </c>
      <c r="H371" s="68" t="s">
        <v>67</v>
      </c>
      <c r="I371" s="68" t="s">
        <v>68</v>
      </c>
      <c r="J371" s="68"/>
      <c r="K371" s="68" t="s">
        <v>69</v>
      </c>
    </row>
    <row r="372" spans="1:11" ht="12.75">
      <c r="A372" s="37">
        <v>1</v>
      </c>
      <c r="B372" s="37" t="s">
        <v>0</v>
      </c>
      <c r="C372" s="90" t="s">
        <v>1</v>
      </c>
      <c r="D372" s="32">
        <v>21125</v>
      </c>
      <c r="E372" s="17">
        <v>346</v>
      </c>
      <c r="F372" s="17">
        <v>70</v>
      </c>
      <c r="G372" s="17">
        <v>78</v>
      </c>
      <c r="H372" s="17">
        <v>12</v>
      </c>
      <c r="I372" s="91">
        <v>110</v>
      </c>
      <c r="J372" s="91">
        <v>0</v>
      </c>
      <c r="K372" s="17" t="s">
        <v>144</v>
      </c>
    </row>
    <row r="373" spans="1:11" ht="12.75">
      <c r="A373" s="37">
        <v>2</v>
      </c>
      <c r="B373" s="37" t="s">
        <v>41</v>
      </c>
      <c r="C373" s="90" t="s">
        <v>42</v>
      </c>
      <c r="D373" s="32">
        <v>19245</v>
      </c>
      <c r="E373" s="17">
        <v>295</v>
      </c>
      <c r="F373" s="17">
        <v>21</v>
      </c>
      <c r="G373" s="17">
        <v>40</v>
      </c>
      <c r="H373" s="17">
        <v>12</v>
      </c>
      <c r="I373" s="91">
        <v>48</v>
      </c>
      <c r="J373" s="91">
        <v>0</v>
      </c>
      <c r="K373" s="17" t="s">
        <v>144</v>
      </c>
    </row>
    <row r="374" spans="1:11" ht="12.75">
      <c r="A374" s="37">
        <v>3</v>
      </c>
      <c r="B374" s="37" t="s">
        <v>37</v>
      </c>
      <c r="C374" s="90" t="s">
        <v>31</v>
      </c>
      <c r="D374" s="32">
        <v>19157</v>
      </c>
      <c r="E374" s="17">
        <v>402</v>
      </c>
      <c r="F374" s="17">
        <v>62</v>
      </c>
      <c r="G374" s="17">
        <v>48</v>
      </c>
      <c r="H374" s="17">
        <v>12</v>
      </c>
      <c r="I374" s="91">
        <v>188</v>
      </c>
      <c r="J374" s="91">
        <v>0</v>
      </c>
      <c r="K374" s="17" t="s">
        <v>144</v>
      </c>
    </row>
    <row r="375" spans="1:11" ht="12.75">
      <c r="A375" s="37">
        <v>4</v>
      </c>
      <c r="B375" s="37" t="s">
        <v>36</v>
      </c>
      <c r="C375" s="90" t="s">
        <v>1</v>
      </c>
      <c r="D375" s="32">
        <v>18415</v>
      </c>
      <c r="E375" s="17">
        <v>423</v>
      </c>
      <c r="F375" s="17">
        <v>38</v>
      </c>
      <c r="G375" s="17">
        <v>94</v>
      </c>
      <c r="H375" s="17">
        <v>12</v>
      </c>
      <c r="I375" s="91">
        <v>139</v>
      </c>
      <c r="J375" s="91">
        <v>0</v>
      </c>
      <c r="K375" s="17" t="s">
        <v>146</v>
      </c>
    </row>
    <row r="376" spans="1:11" ht="12.75">
      <c r="A376" s="37">
        <v>5</v>
      </c>
      <c r="B376" s="37" t="s">
        <v>47</v>
      </c>
      <c r="C376" s="90" t="s">
        <v>1</v>
      </c>
      <c r="D376" s="32">
        <v>18114</v>
      </c>
      <c r="E376" s="17">
        <v>255</v>
      </c>
      <c r="F376" s="17">
        <v>18</v>
      </c>
      <c r="G376" s="17">
        <v>28</v>
      </c>
      <c r="H376" s="17">
        <v>12</v>
      </c>
      <c r="I376" s="91">
        <v>17</v>
      </c>
      <c r="J376" s="91">
        <v>0</v>
      </c>
      <c r="K376" s="17" t="s">
        <v>144</v>
      </c>
    </row>
    <row r="377" spans="1:11" ht="12.75">
      <c r="A377" s="37">
        <v>6</v>
      </c>
      <c r="B377" s="37" t="s">
        <v>53</v>
      </c>
      <c r="C377" s="90" t="s">
        <v>35</v>
      </c>
      <c r="D377" s="32">
        <v>17920</v>
      </c>
      <c r="E377" s="17">
        <v>335</v>
      </c>
      <c r="F377" s="17">
        <v>54</v>
      </c>
      <c r="G377" s="17">
        <v>66</v>
      </c>
      <c r="H377" s="17">
        <v>10</v>
      </c>
      <c r="I377" s="91">
        <v>133</v>
      </c>
      <c r="J377" s="91">
        <v>2000</v>
      </c>
      <c r="K377" s="17" t="s">
        <v>161</v>
      </c>
    </row>
    <row r="378" spans="1:11" ht="12.75">
      <c r="A378" s="37">
        <v>7</v>
      </c>
      <c r="B378" s="37" t="s">
        <v>34</v>
      </c>
      <c r="C378" s="90" t="s">
        <v>35</v>
      </c>
      <c r="D378" s="32">
        <v>17497</v>
      </c>
      <c r="E378" s="17">
        <v>295</v>
      </c>
      <c r="F378" s="17">
        <v>20</v>
      </c>
      <c r="G378" s="17">
        <v>90</v>
      </c>
      <c r="H378" s="17">
        <v>11</v>
      </c>
      <c r="I378" s="91">
        <v>16</v>
      </c>
      <c r="J378" s="91">
        <v>1000</v>
      </c>
      <c r="K378" s="17" t="s">
        <v>161</v>
      </c>
    </row>
    <row r="379" spans="1:11" ht="12.75">
      <c r="A379" s="37">
        <v>8</v>
      </c>
      <c r="B379" s="37" t="s">
        <v>48</v>
      </c>
      <c r="C379" s="90" t="s">
        <v>42</v>
      </c>
      <c r="D379" s="32">
        <v>17417</v>
      </c>
      <c r="E379" s="17">
        <v>162</v>
      </c>
      <c r="F379" s="17">
        <v>8</v>
      </c>
      <c r="G379" s="17">
        <v>74</v>
      </c>
      <c r="H379" s="17">
        <v>12</v>
      </c>
      <c r="I379" s="91">
        <v>-132</v>
      </c>
      <c r="J379" s="91">
        <v>0</v>
      </c>
      <c r="K379" s="17" t="s">
        <v>161</v>
      </c>
    </row>
    <row r="380" spans="1:11" ht="12.75">
      <c r="A380" s="37">
        <v>9</v>
      </c>
      <c r="B380" s="37" t="s">
        <v>43</v>
      </c>
      <c r="C380" s="90" t="s">
        <v>1</v>
      </c>
      <c r="D380" s="32">
        <v>17297</v>
      </c>
      <c r="E380" s="17">
        <v>206</v>
      </c>
      <c r="F380" s="17">
        <v>20</v>
      </c>
      <c r="G380" s="17">
        <v>84</v>
      </c>
      <c r="H380" s="17">
        <v>12</v>
      </c>
      <c r="I380" s="91">
        <v>-86</v>
      </c>
      <c r="J380" s="91">
        <v>0</v>
      </c>
      <c r="K380" s="17" t="s">
        <v>153</v>
      </c>
    </row>
    <row r="381" spans="1:11" ht="12.75">
      <c r="A381" s="37">
        <v>10</v>
      </c>
      <c r="B381" s="37" t="s">
        <v>39</v>
      </c>
      <c r="C381" s="90" t="s">
        <v>1</v>
      </c>
      <c r="D381" s="32">
        <v>17115</v>
      </c>
      <c r="E381" s="17">
        <v>255</v>
      </c>
      <c r="F381" s="17">
        <v>23</v>
      </c>
      <c r="G381" s="17">
        <v>76</v>
      </c>
      <c r="H381" s="17">
        <v>11</v>
      </c>
      <c r="I381" s="91">
        <v>-7</v>
      </c>
      <c r="J381" s="91">
        <v>1000</v>
      </c>
      <c r="K381" s="17" t="s">
        <v>153</v>
      </c>
    </row>
    <row r="382" spans="1:11" ht="12.75">
      <c r="A382" s="37">
        <v>11</v>
      </c>
      <c r="B382" s="37" t="s">
        <v>30</v>
      </c>
      <c r="C382" s="90" t="s">
        <v>31</v>
      </c>
      <c r="D382" s="32">
        <v>17049</v>
      </c>
      <c r="E382" s="17">
        <v>179</v>
      </c>
      <c r="F382" s="17">
        <v>29</v>
      </c>
      <c r="G382" s="17">
        <v>74</v>
      </c>
      <c r="H382" s="17">
        <v>11</v>
      </c>
      <c r="I382" s="91">
        <v>-75</v>
      </c>
      <c r="J382" s="91">
        <v>0</v>
      </c>
      <c r="K382" s="17" t="s">
        <v>163</v>
      </c>
    </row>
    <row r="383" spans="1:11" ht="12.75">
      <c r="A383" s="37">
        <v>12</v>
      </c>
      <c r="B383" s="37" t="s">
        <v>38</v>
      </c>
      <c r="C383" s="90" t="s">
        <v>1</v>
      </c>
      <c r="D383" s="32">
        <v>16975</v>
      </c>
      <c r="E383" s="17">
        <v>130</v>
      </c>
      <c r="F383" s="17">
        <v>27</v>
      </c>
      <c r="G383" s="17">
        <v>74</v>
      </c>
      <c r="H383" s="17">
        <v>12</v>
      </c>
      <c r="I383" s="91">
        <v>-145</v>
      </c>
      <c r="J383" s="91">
        <v>0</v>
      </c>
      <c r="K383" s="17" t="s">
        <v>152</v>
      </c>
    </row>
    <row r="384" spans="1:11" ht="12.75">
      <c r="A384" s="37">
        <v>13</v>
      </c>
      <c r="B384" s="37" t="s">
        <v>44</v>
      </c>
      <c r="C384" s="90" t="s">
        <v>1</v>
      </c>
      <c r="D384" s="32">
        <v>16964</v>
      </c>
      <c r="E384" s="17">
        <v>216</v>
      </c>
      <c r="F384" s="17">
        <v>25</v>
      </c>
      <c r="G384" s="17">
        <v>78</v>
      </c>
      <c r="H384" s="17">
        <v>12</v>
      </c>
      <c r="I384" s="91">
        <v>-65</v>
      </c>
      <c r="J384" s="91">
        <v>0</v>
      </c>
      <c r="K384" s="17" t="s">
        <v>152</v>
      </c>
    </row>
    <row r="385" spans="1:11" ht="12.75">
      <c r="A385" s="37">
        <v>14</v>
      </c>
      <c r="B385" s="37" t="s">
        <v>40</v>
      </c>
      <c r="C385" s="90" t="s">
        <v>1</v>
      </c>
      <c r="D385" s="32">
        <v>16867</v>
      </c>
      <c r="E385" s="17">
        <v>140</v>
      </c>
      <c r="F385" s="17">
        <v>10</v>
      </c>
      <c r="G385" s="17">
        <v>44</v>
      </c>
      <c r="H385" s="17">
        <v>11</v>
      </c>
      <c r="I385" s="91">
        <v>-103</v>
      </c>
      <c r="J385" s="91">
        <v>1000</v>
      </c>
      <c r="K385" s="17" t="s">
        <v>144</v>
      </c>
    </row>
    <row r="386" spans="1:11" ht="12.75">
      <c r="A386" s="37">
        <v>15</v>
      </c>
      <c r="B386" s="37" t="s">
        <v>49</v>
      </c>
      <c r="C386" s="90" t="s">
        <v>35</v>
      </c>
      <c r="D386" s="32">
        <v>14780</v>
      </c>
      <c r="E386" s="17">
        <v>155</v>
      </c>
      <c r="F386" s="17">
        <v>0</v>
      </c>
      <c r="G386" s="17">
        <v>54</v>
      </c>
      <c r="H386" s="17">
        <v>11</v>
      </c>
      <c r="I386" s="91">
        <v>-108</v>
      </c>
      <c r="J386" s="91">
        <v>1000</v>
      </c>
      <c r="K386" s="17" t="s">
        <v>153</v>
      </c>
    </row>
    <row r="387" spans="1:11" ht="12.75">
      <c r="A387" s="37">
        <v>16</v>
      </c>
      <c r="B387" s="37" t="s">
        <v>52</v>
      </c>
      <c r="C387" s="90" t="s">
        <v>35</v>
      </c>
      <c r="D387" s="32">
        <v>14484</v>
      </c>
      <c r="E387" s="17">
        <v>70</v>
      </c>
      <c r="F387" s="17">
        <v>0</v>
      </c>
      <c r="G387" s="17">
        <v>82</v>
      </c>
      <c r="H387" s="17">
        <v>12</v>
      </c>
      <c r="I387" s="91">
        <v>-240</v>
      </c>
      <c r="J387" s="91">
        <v>0</v>
      </c>
      <c r="K387" s="17" t="s">
        <v>161</v>
      </c>
    </row>
    <row r="388" spans="1:11" ht="12.75">
      <c r="A388" s="37">
        <v>17</v>
      </c>
      <c r="B388" s="37" t="s">
        <v>50</v>
      </c>
      <c r="C388" s="90" t="s">
        <v>42</v>
      </c>
      <c r="D388" s="32">
        <v>14294</v>
      </c>
      <c r="E388" s="17">
        <v>0</v>
      </c>
      <c r="F388" s="17">
        <v>0</v>
      </c>
      <c r="G388" s="17">
        <v>72</v>
      </c>
      <c r="H388" s="17">
        <v>12</v>
      </c>
      <c r="I388" s="91">
        <v>-300</v>
      </c>
      <c r="J388" s="91">
        <v>0</v>
      </c>
      <c r="K388" s="17" t="s">
        <v>156</v>
      </c>
    </row>
    <row r="389" spans="1:11" ht="12.75">
      <c r="A389" s="37">
        <v>18</v>
      </c>
      <c r="B389" s="37" t="s">
        <v>51</v>
      </c>
      <c r="C389" s="90" t="s">
        <v>1</v>
      </c>
      <c r="D389" s="32">
        <v>14075</v>
      </c>
      <c r="E389" s="17">
        <v>162</v>
      </c>
      <c r="F389" s="17">
        <v>26</v>
      </c>
      <c r="G389" s="17">
        <v>118</v>
      </c>
      <c r="H389" s="17">
        <v>12</v>
      </c>
      <c r="I389" s="91">
        <v>-158</v>
      </c>
      <c r="J389" s="91">
        <v>0</v>
      </c>
      <c r="K389" s="17" t="s">
        <v>154</v>
      </c>
    </row>
    <row r="390" spans="1:11" ht="12.75">
      <c r="A390" s="37">
        <v>19</v>
      </c>
      <c r="B390" s="37" t="s">
        <v>57</v>
      </c>
      <c r="C390" s="90" t="s">
        <v>1</v>
      </c>
      <c r="D390" s="32">
        <v>12012</v>
      </c>
      <c r="E390" s="17">
        <v>60</v>
      </c>
      <c r="F390" s="17">
        <v>24</v>
      </c>
      <c r="G390" s="17">
        <v>48</v>
      </c>
      <c r="H390" s="17">
        <v>10</v>
      </c>
      <c r="I390" s="91">
        <v>-154</v>
      </c>
      <c r="J390" s="91">
        <v>0</v>
      </c>
      <c r="K390" s="17" t="s">
        <v>161</v>
      </c>
    </row>
    <row r="391" spans="1:11" ht="12.75">
      <c r="A391" s="37">
        <v>20</v>
      </c>
      <c r="B391" s="37" t="s">
        <v>55</v>
      </c>
      <c r="C391" s="90" t="s">
        <v>1</v>
      </c>
      <c r="D391" s="32">
        <v>11593</v>
      </c>
      <c r="E391" s="17">
        <v>60</v>
      </c>
      <c r="F391" s="17">
        <v>13</v>
      </c>
      <c r="G391" s="17">
        <v>56</v>
      </c>
      <c r="H391" s="17">
        <v>12</v>
      </c>
      <c r="I391" s="91">
        <v>-211</v>
      </c>
      <c r="J391" s="91">
        <v>0</v>
      </c>
      <c r="K391" s="17" t="s">
        <v>156</v>
      </c>
    </row>
    <row r="392" spans="1:11" ht="12.75">
      <c r="A392" s="37">
        <v>21</v>
      </c>
      <c r="B392" s="37" t="s">
        <v>56</v>
      </c>
      <c r="C392" s="90" t="s">
        <v>42</v>
      </c>
      <c r="D392" s="32">
        <v>11408</v>
      </c>
      <c r="E392" s="17">
        <v>0</v>
      </c>
      <c r="F392" s="17">
        <v>0</v>
      </c>
      <c r="G392" s="17">
        <v>52</v>
      </c>
      <c r="H392" s="17">
        <v>11</v>
      </c>
      <c r="I392" s="91">
        <v>-261</v>
      </c>
      <c r="J392" s="91">
        <v>0</v>
      </c>
      <c r="K392" s="17" t="s">
        <v>144</v>
      </c>
    </row>
    <row r="393" spans="1:11" ht="12.75">
      <c r="A393" s="37">
        <v>22</v>
      </c>
      <c r="B393" s="37" t="s">
        <v>74</v>
      </c>
      <c r="C393" s="90" t="s">
        <v>75</v>
      </c>
      <c r="D393" s="32">
        <v>11021</v>
      </c>
      <c r="E393" s="17">
        <v>182</v>
      </c>
      <c r="F393" s="17">
        <v>29</v>
      </c>
      <c r="G393" s="17">
        <v>60</v>
      </c>
      <c r="H393" s="17">
        <v>7</v>
      </c>
      <c r="I393" s="91">
        <v>18</v>
      </c>
      <c r="J393" s="91">
        <v>0</v>
      </c>
      <c r="K393" s="17" t="s">
        <v>144</v>
      </c>
    </row>
    <row r="394" spans="1:11" ht="12.75">
      <c r="A394" s="37">
        <v>23</v>
      </c>
      <c r="B394" s="37" t="s">
        <v>62</v>
      </c>
      <c r="C394" s="90" t="s">
        <v>61</v>
      </c>
      <c r="D394" s="32">
        <v>10110</v>
      </c>
      <c r="E394" s="17">
        <v>120</v>
      </c>
      <c r="F394" s="17">
        <v>0</v>
      </c>
      <c r="G394" s="17">
        <v>102</v>
      </c>
      <c r="H394" s="17">
        <v>8</v>
      </c>
      <c r="I394" s="91">
        <v>-134</v>
      </c>
      <c r="J394" s="91">
        <v>0</v>
      </c>
      <c r="K394" s="17" t="s">
        <v>144</v>
      </c>
    </row>
    <row r="395" spans="1:11" ht="12.75">
      <c r="A395" s="37">
        <v>24</v>
      </c>
      <c r="B395" s="37" t="s">
        <v>59</v>
      </c>
      <c r="C395" s="90" t="s">
        <v>1</v>
      </c>
      <c r="D395" s="32">
        <v>9469</v>
      </c>
      <c r="E395" s="17">
        <v>85</v>
      </c>
      <c r="F395" s="17">
        <v>0</v>
      </c>
      <c r="G395" s="17">
        <v>62</v>
      </c>
      <c r="H395" s="17">
        <v>7</v>
      </c>
      <c r="I395" s="91">
        <v>-110</v>
      </c>
      <c r="J395" s="91">
        <v>0</v>
      </c>
      <c r="K395" s="17" t="s">
        <v>144</v>
      </c>
    </row>
    <row r="396" spans="1:11" ht="12.75">
      <c r="A396" s="37">
        <v>25</v>
      </c>
      <c r="B396" s="37" t="s">
        <v>58</v>
      </c>
      <c r="C396" s="90" t="s">
        <v>87</v>
      </c>
      <c r="D396" s="32">
        <v>6143</v>
      </c>
      <c r="E396" s="17">
        <v>85</v>
      </c>
      <c r="F396" s="17">
        <v>14</v>
      </c>
      <c r="G396" s="17">
        <v>54</v>
      </c>
      <c r="H396" s="17">
        <v>5</v>
      </c>
      <c r="I396" s="91">
        <v>-50</v>
      </c>
      <c r="J396" s="91">
        <v>0</v>
      </c>
      <c r="K396" s="17" t="s">
        <v>144</v>
      </c>
    </row>
    <row r="397" spans="1:11" ht="12.75">
      <c r="A397" s="37">
        <v>26</v>
      </c>
      <c r="B397" s="37" t="s">
        <v>78</v>
      </c>
      <c r="C397" s="90" t="s">
        <v>42</v>
      </c>
      <c r="D397" s="32">
        <v>2429</v>
      </c>
      <c r="E397" s="17">
        <v>0</v>
      </c>
      <c r="F397" s="17">
        <v>0</v>
      </c>
      <c r="G397" s="17">
        <v>6</v>
      </c>
      <c r="H397" s="17">
        <v>2</v>
      </c>
      <c r="I397" s="91">
        <v>-44</v>
      </c>
      <c r="J397" s="91">
        <v>0</v>
      </c>
      <c r="K397" s="17" t="s">
        <v>144</v>
      </c>
    </row>
    <row r="398" spans="1:11" ht="12.75">
      <c r="A398" s="37">
        <v>27</v>
      </c>
      <c r="B398" s="37" t="s">
        <v>80</v>
      </c>
      <c r="C398" s="90" t="s">
        <v>81</v>
      </c>
      <c r="D398" s="32">
        <v>2089</v>
      </c>
      <c r="E398" s="17">
        <v>0</v>
      </c>
      <c r="F398" s="17">
        <v>0</v>
      </c>
      <c r="G398" s="17">
        <v>12</v>
      </c>
      <c r="H398" s="17">
        <v>2</v>
      </c>
      <c r="I398" s="91">
        <v>-50</v>
      </c>
      <c r="J398" s="91">
        <v>0</v>
      </c>
      <c r="K398" s="17" t="s">
        <v>144</v>
      </c>
    </row>
    <row r="399" spans="1:11" ht="12.75">
      <c r="A399" s="37">
        <v>28</v>
      </c>
      <c r="B399" s="37" t="s">
        <v>82</v>
      </c>
      <c r="C399" s="90" t="s">
        <v>83</v>
      </c>
      <c r="D399" s="32">
        <v>2075</v>
      </c>
      <c r="E399" s="17">
        <v>70</v>
      </c>
      <c r="F399" s="17">
        <v>0</v>
      </c>
      <c r="G399" s="17">
        <v>2</v>
      </c>
      <c r="H399" s="17">
        <v>1</v>
      </c>
      <c r="I399" s="91">
        <v>49</v>
      </c>
      <c r="J399" s="91">
        <v>0</v>
      </c>
      <c r="K399" s="17" t="s">
        <v>144</v>
      </c>
    </row>
    <row r="400" spans="1:11" ht="12.75">
      <c r="A400" s="37">
        <v>29</v>
      </c>
      <c r="B400" s="37" t="s">
        <v>97</v>
      </c>
      <c r="C400" s="90" t="s">
        <v>98</v>
      </c>
      <c r="D400" s="32">
        <v>1691</v>
      </c>
      <c r="E400" s="17">
        <v>55</v>
      </c>
      <c r="F400" s="17">
        <v>16</v>
      </c>
      <c r="G400" s="17">
        <v>4</v>
      </c>
      <c r="H400" s="17">
        <v>1</v>
      </c>
      <c r="I400" s="91">
        <v>48</v>
      </c>
      <c r="J400" s="91">
        <v>0</v>
      </c>
      <c r="K400" s="17" t="s">
        <v>162</v>
      </c>
    </row>
    <row r="401" spans="1:11" ht="12.75">
      <c r="A401" s="37">
        <v>30</v>
      </c>
      <c r="B401" s="37" t="s">
        <v>88</v>
      </c>
      <c r="C401" s="90" t="s">
        <v>89</v>
      </c>
      <c r="D401" s="32">
        <v>1636</v>
      </c>
      <c r="E401" s="17">
        <v>51</v>
      </c>
      <c r="F401" s="17">
        <v>17</v>
      </c>
      <c r="G401" s="17">
        <v>8</v>
      </c>
      <c r="H401" s="17">
        <v>1</v>
      </c>
      <c r="I401" s="91">
        <v>41</v>
      </c>
      <c r="J401" s="91">
        <v>0</v>
      </c>
      <c r="K401" s="17" t="s">
        <v>156</v>
      </c>
    </row>
    <row r="402" spans="1:11" ht="12.75">
      <c r="A402" s="37">
        <v>31</v>
      </c>
      <c r="B402" s="37" t="s">
        <v>85</v>
      </c>
      <c r="C402" s="90" t="s">
        <v>86</v>
      </c>
      <c r="D402" s="32">
        <v>1613</v>
      </c>
      <c r="E402" s="17">
        <v>0</v>
      </c>
      <c r="F402" s="17">
        <v>0</v>
      </c>
      <c r="G402" s="17">
        <v>8</v>
      </c>
      <c r="H402" s="17">
        <v>1</v>
      </c>
      <c r="I402" s="91">
        <v>-27</v>
      </c>
      <c r="J402" s="91">
        <v>0</v>
      </c>
      <c r="K402" s="17" t="s">
        <v>160</v>
      </c>
    </row>
    <row r="403" spans="1:11" ht="12.75">
      <c r="A403" s="37">
        <v>32</v>
      </c>
      <c r="B403" s="37" t="s">
        <v>96</v>
      </c>
      <c r="C403" s="90" t="s">
        <v>89</v>
      </c>
      <c r="D403" s="32">
        <v>1540</v>
      </c>
      <c r="E403" s="17">
        <v>0</v>
      </c>
      <c r="F403" s="17">
        <v>0</v>
      </c>
      <c r="G403" s="17">
        <v>16</v>
      </c>
      <c r="H403" s="17">
        <v>1</v>
      </c>
      <c r="I403" s="91">
        <v>-35</v>
      </c>
      <c r="J403" s="91">
        <v>0</v>
      </c>
      <c r="K403" s="17" t="s">
        <v>152</v>
      </c>
    </row>
    <row r="404" spans="1:11" ht="12.75">
      <c r="A404" s="37">
        <v>33</v>
      </c>
      <c r="B404" s="37" t="s">
        <v>94</v>
      </c>
      <c r="C404" s="90" t="s">
        <v>83</v>
      </c>
      <c r="D404" s="32">
        <v>1316</v>
      </c>
      <c r="E404" s="17">
        <v>0</v>
      </c>
      <c r="F404" s="17">
        <v>0</v>
      </c>
      <c r="G404" s="17">
        <v>4</v>
      </c>
      <c r="H404" s="17">
        <v>1</v>
      </c>
      <c r="I404" s="91">
        <v>-23</v>
      </c>
      <c r="J404" s="91">
        <v>0</v>
      </c>
      <c r="K404" s="17" t="s">
        <v>152</v>
      </c>
    </row>
    <row r="405" spans="1:11" ht="12.75">
      <c r="A405" s="37">
        <v>34</v>
      </c>
      <c r="B405" s="37" t="s">
        <v>99</v>
      </c>
      <c r="C405" s="90" t="s">
        <v>75</v>
      </c>
      <c r="D405" s="32">
        <v>1262</v>
      </c>
      <c r="E405" s="17">
        <v>0</v>
      </c>
      <c r="F405" s="17">
        <v>0</v>
      </c>
      <c r="G405" s="17">
        <v>8</v>
      </c>
      <c r="H405" s="17">
        <v>1</v>
      </c>
      <c r="I405" s="91">
        <v>-27</v>
      </c>
      <c r="J405" s="91">
        <v>0</v>
      </c>
      <c r="K405" s="17" t="s">
        <v>152</v>
      </c>
    </row>
    <row r="406" spans="1:11" ht="12.75">
      <c r="A406" s="37">
        <v>35</v>
      </c>
      <c r="B406" s="37" t="s">
        <v>79</v>
      </c>
      <c r="C406" s="90" t="s">
        <v>81</v>
      </c>
      <c r="D406" s="32">
        <v>1249</v>
      </c>
      <c r="E406" s="17">
        <v>0</v>
      </c>
      <c r="F406" s="17">
        <v>0</v>
      </c>
      <c r="G406" s="17">
        <v>5</v>
      </c>
      <c r="H406" s="17">
        <v>1</v>
      </c>
      <c r="I406" s="91">
        <v>-24</v>
      </c>
      <c r="J406" s="91">
        <v>0</v>
      </c>
      <c r="K406" s="17" t="s">
        <v>152</v>
      </c>
    </row>
    <row r="407" spans="1:11" ht="12.75">
      <c r="A407" s="37">
        <v>36</v>
      </c>
      <c r="B407" s="37" t="s">
        <v>100</v>
      </c>
      <c r="C407" s="90" t="s">
        <v>101</v>
      </c>
      <c r="D407" s="32">
        <v>1146</v>
      </c>
      <c r="E407" s="17">
        <v>0</v>
      </c>
      <c r="F407" s="17">
        <v>0</v>
      </c>
      <c r="G407" s="17">
        <v>14</v>
      </c>
      <c r="H407" s="17">
        <v>1</v>
      </c>
      <c r="I407" s="91">
        <v>-33</v>
      </c>
      <c r="J407" s="91">
        <v>0</v>
      </c>
      <c r="K407" s="17" t="s">
        <v>152</v>
      </c>
    </row>
    <row r="408" spans="1:11" ht="12.75">
      <c r="A408" s="37"/>
      <c r="B408" s="37"/>
      <c r="C408" s="37"/>
      <c r="D408" s="32"/>
      <c r="E408" s="32">
        <f aca="true" t="shared" si="10" ref="E408:J408">SUM(E372:E407)</f>
        <v>4794</v>
      </c>
      <c r="F408" s="32">
        <f t="shared" si="10"/>
        <v>564</v>
      </c>
      <c r="G408" s="32">
        <f t="shared" si="10"/>
        <v>1795</v>
      </c>
      <c r="H408" s="32">
        <f t="shared" si="10"/>
        <v>282</v>
      </c>
      <c r="I408" s="32">
        <f t="shared" si="10"/>
        <v>-1795</v>
      </c>
      <c r="J408" s="32">
        <f t="shared" si="10"/>
        <v>6000</v>
      </c>
      <c r="K408" s="32">
        <v>70</v>
      </c>
    </row>
    <row r="410" spans="1:11" ht="18">
      <c r="A410" s="321" t="s">
        <v>102</v>
      </c>
      <c r="B410" s="321"/>
      <c r="C410" s="321"/>
      <c r="D410" s="321"/>
      <c r="E410" s="321"/>
      <c r="F410" s="321"/>
      <c r="G410" s="321"/>
      <c r="H410" s="321"/>
      <c r="I410" s="321"/>
      <c r="J410" s="321"/>
      <c r="K410" s="321"/>
    </row>
    <row r="411" spans="1:11" ht="18">
      <c r="A411" s="321" t="s">
        <v>182</v>
      </c>
      <c r="B411" s="321"/>
      <c r="C411" s="321"/>
      <c r="D411" s="321"/>
      <c r="E411" s="321"/>
      <c r="F411" s="321"/>
      <c r="G411" s="321"/>
      <c r="H411" s="321"/>
      <c r="I411" s="321"/>
      <c r="J411" s="321"/>
      <c r="K411" s="321"/>
    </row>
    <row r="412" spans="1:11" ht="12.75">
      <c r="A412" s="69" t="s">
        <v>63</v>
      </c>
      <c r="B412" s="69" t="s">
        <v>64</v>
      </c>
      <c r="C412" s="69" t="s">
        <v>65</v>
      </c>
      <c r="D412" s="69" t="s">
        <v>66</v>
      </c>
      <c r="E412" s="68" t="s">
        <v>9</v>
      </c>
      <c r="F412" s="68" t="s">
        <v>10</v>
      </c>
      <c r="G412" s="68" t="s">
        <v>11</v>
      </c>
      <c r="H412" s="68" t="s">
        <v>67</v>
      </c>
      <c r="I412" s="68" t="s">
        <v>68</v>
      </c>
      <c r="J412" s="68"/>
      <c r="K412" s="68" t="s">
        <v>69</v>
      </c>
    </row>
    <row r="413" spans="1:11" ht="12.75">
      <c r="A413" s="37">
        <v>1</v>
      </c>
      <c r="B413" s="37" t="s">
        <v>0</v>
      </c>
      <c r="C413" s="90" t="s">
        <v>1</v>
      </c>
      <c r="D413" s="32">
        <v>23215</v>
      </c>
      <c r="E413" s="17">
        <v>431</v>
      </c>
      <c r="F413" s="17">
        <v>70</v>
      </c>
      <c r="G413" s="17">
        <v>84</v>
      </c>
      <c r="H413" s="17">
        <v>13</v>
      </c>
      <c r="I413" s="91">
        <v>170</v>
      </c>
      <c r="J413" s="91">
        <v>0</v>
      </c>
      <c r="K413" s="17" t="s">
        <v>144</v>
      </c>
    </row>
    <row r="414" spans="1:11" ht="12.75">
      <c r="A414" s="37">
        <v>2</v>
      </c>
      <c r="B414" s="37" t="s">
        <v>41</v>
      </c>
      <c r="C414" s="90" t="s">
        <v>42</v>
      </c>
      <c r="D414" s="32">
        <v>20159</v>
      </c>
      <c r="E414" s="17">
        <v>295</v>
      </c>
      <c r="F414" s="17">
        <v>21</v>
      </c>
      <c r="G414" s="17">
        <v>46</v>
      </c>
      <c r="H414" s="17">
        <v>13</v>
      </c>
      <c r="I414" s="91">
        <v>23</v>
      </c>
      <c r="J414" s="91">
        <v>0</v>
      </c>
      <c r="K414" s="17" t="s">
        <v>144</v>
      </c>
    </row>
    <row r="415" spans="1:11" ht="12.75">
      <c r="A415" s="37">
        <v>3</v>
      </c>
      <c r="B415" s="37" t="s">
        <v>30</v>
      </c>
      <c r="C415" s="90" t="s">
        <v>31</v>
      </c>
      <c r="D415" s="32">
        <v>20128</v>
      </c>
      <c r="E415" s="17">
        <v>254</v>
      </c>
      <c r="F415" s="17">
        <v>43</v>
      </c>
      <c r="G415" s="17">
        <v>78</v>
      </c>
      <c r="H415" s="17">
        <v>12</v>
      </c>
      <c r="I415" s="91">
        <v>-9</v>
      </c>
      <c r="J415" s="91">
        <v>1000</v>
      </c>
      <c r="K415" s="17" t="s">
        <v>164</v>
      </c>
    </row>
    <row r="416" spans="1:11" ht="12.75">
      <c r="A416" s="37">
        <v>4</v>
      </c>
      <c r="B416" s="37" t="s">
        <v>37</v>
      </c>
      <c r="C416" s="90" t="s">
        <v>31</v>
      </c>
      <c r="D416" s="32">
        <v>20113</v>
      </c>
      <c r="E416" s="17">
        <v>402</v>
      </c>
      <c r="F416" s="17">
        <v>62</v>
      </c>
      <c r="G416" s="17">
        <v>54</v>
      </c>
      <c r="H416" s="17">
        <v>13</v>
      </c>
      <c r="I416" s="91">
        <v>163</v>
      </c>
      <c r="J416" s="91">
        <v>0</v>
      </c>
      <c r="K416" s="17" t="s">
        <v>156</v>
      </c>
    </row>
    <row r="417" spans="1:11" ht="12.75">
      <c r="A417" s="37">
        <v>5</v>
      </c>
      <c r="B417" s="37" t="s">
        <v>36</v>
      </c>
      <c r="C417" s="90" t="s">
        <v>1</v>
      </c>
      <c r="D417" s="32">
        <v>19921</v>
      </c>
      <c r="E417" s="17">
        <v>423</v>
      </c>
      <c r="F417" s="17">
        <v>38</v>
      </c>
      <c r="G417" s="17">
        <v>100</v>
      </c>
      <c r="H417" s="17">
        <v>13</v>
      </c>
      <c r="I417" s="91">
        <v>114</v>
      </c>
      <c r="J417" s="91">
        <v>0</v>
      </c>
      <c r="K417" s="17" t="s">
        <v>156</v>
      </c>
    </row>
    <row r="418" spans="1:11" ht="12.75">
      <c r="A418" s="37">
        <v>6</v>
      </c>
      <c r="B418" s="37" t="s">
        <v>47</v>
      </c>
      <c r="C418" s="90" t="s">
        <v>1</v>
      </c>
      <c r="D418" s="32">
        <v>19538</v>
      </c>
      <c r="E418" s="17">
        <v>255</v>
      </c>
      <c r="F418" s="17">
        <v>18</v>
      </c>
      <c r="G418" s="17">
        <v>32</v>
      </c>
      <c r="H418" s="17">
        <v>13</v>
      </c>
      <c r="I418" s="91">
        <v>-6</v>
      </c>
      <c r="J418" s="91">
        <v>0</v>
      </c>
      <c r="K418" s="17" t="s">
        <v>156</v>
      </c>
    </row>
    <row r="419" spans="1:11" ht="12.75">
      <c r="A419" s="37">
        <v>7</v>
      </c>
      <c r="B419" s="37" t="s">
        <v>34</v>
      </c>
      <c r="C419" s="90" t="s">
        <v>35</v>
      </c>
      <c r="D419" s="32">
        <v>19099</v>
      </c>
      <c r="E419" s="17">
        <v>341</v>
      </c>
      <c r="F419" s="17">
        <v>34</v>
      </c>
      <c r="G419" s="17">
        <v>94</v>
      </c>
      <c r="H419" s="17">
        <v>12</v>
      </c>
      <c r="I419" s="91">
        <v>53</v>
      </c>
      <c r="J419" s="91">
        <v>1000</v>
      </c>
      <c r="K419" s="17" t="s">
        <v>144</v>
      </c>
    </row>
    <row r="420" spans="1:11" ht="12.75">
      <c r="A420" s="37">
        <v>8</v>
      </c>
      <c r="B420" s="37" t="s">
        <v>39</v>
      </c>
      <c r="C420" s="90" t="s">
        <v>1</v>
      </c>
      <c r="D420" s="32">
        <v>18708</v>
      </c>
      <c r="E420" s="17">
        <v>255</v>
      </c>
      <c r="F420" s="17">
        <v>32</v>
      </c>
      <c r="G420" s="17">
        <v>80</v>
      </c>
      <c r="H420" s="17">
        <v>12</v>
      </c>
      <c r="I420" s="91">
        <v>-21</v>
      </c>
      <c r="J420" s="91">
        <v>1000</v>
      </c>
      <c r="K420" s="17" t="s">
        <v>146</v>
      </c>
    </row>
    <row r="421" spans="1:11" ht="12.75">
      <c r="A421" s="37">
        <v>9</v>
      </c>
      <c r="B421" s="37" t="s">
        <v>44</v>
      </c>
      <c r="C421" s="90" t="s">
        <v>1</v>
      </c>
      <c r="D421" s="32">
        <v>18584</v>
      </c>
      <c r="E421" s="17">
        <v>271</v>
      </c>
      <c r="F421" s="17">
        <v>25</v>
      </c>
      <c r="G421" s="17">
        <v>84</v>
      </c>
      <c r="H421" s="17">
        <v>13</v>
      </c>
      <c r="I421" s="91">
        <v>-35</v>
      </c>
      <c r="J421" s="91">
        <v>0</v>
      </c>
      <c r="K421" s="17" t="s">
        <v>153</v>
      </c>
    </row>
    <row r="422" spans="1:11" ht="12.75">
      <c r="A422" s="37">
        <v>10</v>
      </c>
      <c r="B422" s="37" t="s">
        <v>38</v>
      </c>
      <c r="C422" s="90" t="s">
        <v>1</v>
      </c>
      <c r="D422" s="32">
        <v>18478</v>
      </c>
      <c r="E422" s="17">
        <v>130</v>
      </c>
      <c r="F422" s="17">
        <v>36</v>
      </c>
      <c r="G422" s="17">
        <v>78</v>
      </c>
      <c r="H422" s="17">
        <v>13</v>
      </c>
      <c r="I422" s="91">
        <v>-159</v>
      </c>
      <c r="J422" s="91">
        <v>0</v>
      </c>
      <c r="K422" s="17" t="s">
        <v>146</v>
      </c>
    </row>
    <row r="423" spans="1:11" ht="12.75">
      <c r="A423" s="37">
        <v>11</v>
      </c>
      <c r="B423" s="37" t="s">
        <v>48</v>
      </c>
      <c r="C423" s="90" t="s">
        <v>42</v>
      </c>
      <c r="D423" s="32">
        <v>18226</v>
      </c>
      <c r="E423" s="17">
        <v>162</v>
      </c>
      <c r="F423" s="17">
        <v>8</v>
      </c>
      <c r="G423" s="17">
        <v>90</v>
      </c>
      <c r="H423" s="17">
        <v>13</v>
      </c>
      <c r="I423" s="91">
        <v>-167</v>
      </c>
      <c r="J423" s="91">
        <v>0</v>
      </c>
      <c r="K423" s="17" t="s">
        <v>154</v>
      </c>
    </row>
    <row r="424" spans="1:11" ht="12.75">
      <c r="A424" s="37">
        <v>12</v>
      </c>
      <c r="B424" s="37" t="s">
        <v>43</v>
      </c>
      <c r="C424" s="90" t="s">
        <v>1</v>
      </c>
      <c r="D424" s="32">
        <v>17981</v>
      </c>
      <c r="E424" s="17">
        <v>206</v>
      </c>
      <c r="F424" s="17">
        <v>20</v>
      </c>
      <c r="G424" s="17">
        <v>100</v>
      </c>
      <c r="H424" s="17">
        <v>13</v>
      </c>
      <c r="I424" s="91">
        <v>-121</v>
      </c>
      <c r="J424" s="91">
        <v>0</v>
      </c>
      <c r="K424" s="17" t="s">
        <v>154</v>
      </c>
    </row>
    <row r="425" spans="1:11" ht="12.75">
      <c r="A425" s="37">
        <v>13</v>
      </c>
      <c r="B425" s="37" t="s">
        <v>53</v>
      </c>
      <c r="C425" s="90" t="s">
        <v>35</v>
      </c>
      <c r="D425" s="32">
        <v>17920</v>
      </c>
      <c r="E425" s="17">
        <v>335</v>
      </c>
      <c r="F425" s="17">
        <v>54</v>
      </c>
      <c r="G425" s="17">
        <v>66</v>
      </c>
      <c r="H425" s="17">
        <v>10</v>
      </c>
      <c r="I425" s="91">
        <v>133</v>
      </c>
      <c r="J425" s="91">
        <v>2000</v>
      </c>
      <c r="K425" s="17" t="s">
        <v>163</v>
      </c>
    </row>
    <row r="426" spans="1:11" ht="12.75">
      <c r="A426" s="37">
        <v>14</v>
      </c>
      <c r="B426" s="37" t="s">
        <v>40</v>
      </c>
      <c r="C426" s="90" t="s">
        <v>1</v>
      </c>
      <c r="D426" s="32">
        <v>16867</v>
      </c>
      <c r="E426" s="17">
        <v>140</v>
      </c>
      <c r="F426" s="17">
        <v>10</v>
      </c>
      <c r="G426" s="17">
        <v>44</v>
      </c>
      <c r="H426" s="17">
        <v>11</v>
      </c>
      <c r="I426" s="91">
        <v>-103</v>
      </c>
      <c r="J426" s="91">
        <v>1000</v>
      </c>
      <c r="K426" s="17" t="s">
        <v>144</v>
      </c>
    </row>
    <row r="427" spans="1:11" ht="12.75">
      <c r="A427" s="37">
        <v>15</v>
      </c>
      <c r="B427" s="37" t="s">
        <v>49</v>
      </c>
      <c r="C427" s="90" t="s">
        <v>35</v>
      </c>
      <c r="D427" s="32">
        <v>15792</v>
      </c>
      <c r="E427" s="17">
        <v>155</v>
      </c>
      <c r="F427" s="17">
        <v>0</v>
      </c>
      <c r="G427" s="17">
        <v>58</v>
      </c>
      <c r="H427" s="17">
        <v>12</v>
      </c>
      <c r="I427" s="91">
        <v>-131</v>
      </c>
      <c r="J427" s="91">
        <v>1000</v>
      </c>
      <c r="K427" s="17" t="s">
        <v>144</v>
      </c>
    </row>
    <row r="428" spans="1:11" ht="12.75">
      <c r="A428" s="37">
        <v>16</v>
      </c>
      <c r="B428" s="37" t="s">
        <v>50</v>
      </c>
      <c r="C428" s="90" t="s">
        <v>42</v>
      </c>
      <c r="D428" s="32">
        <v>15412</v>
      </c>
      <c r="E428" s="17">
        <v>0</v>
      </c>
      <c r="F428" s="17">
        <v>0</v>
      </c>
      <c r="G428" s="17">
        <v>76</v>
      </c>
      <c r="H428" s="17">
        <v>13</v>
      </c>
      <c r="I428" s="91">
        <v>-323</v>
      </c>
      <c r="J428" s="91">
        <v>0</v>
      </c>
      <c r="K428" s="17" t="s">
        <v>161</v>
      </c>
    </row>
    <row r="429" spans="1:11" ht="12.75">
      <c r="A429" s="37">
        <v>17</v>
      </c>
      <c r="B429" s="37" t="s">
        <v>52</v>
      </c>
      <c r="C429" s="90" t="s">
        <v>35</v>
      </c>
      <c r="D429" s="32">
        <v>15377</v>
      </c>
      <c r="E429" s="17">
        <v>70</v>
      </c>
      <c r="F429" s="17">
        <v>0</v>
      </c>
      <c r="G429" s="17">
        <v>102</v>
      </c>
      <c r="H429" s="17">
        <v>13</v>
      </c>
      <c r="I429" s="91">
        <v>-279</v>
      </c>
      <c r="J429" s="91">
        <v>0</v>
      </c>
      <c r="K429" s="17" t="s">
        <v>156</v>
      </c>
    </row>
    <row r="430" spans="1:11" ht="12.75">
      <c r="A430" s="37">
        <v>18</v>
      </c>
      <c r="B430" s="37" t="s">
        <v>51</v>
      </c>
      <c r="C430" s="90" t="s">
        <v>1</v>
      </c>
      <c r="D430" s="32">
        <v>14967</v>
      </c>
      <c r="E430" s="17">
        <v>162</v>
      </c>
      <c r="F430" s="17">
        <v>26</v>
      </c>
      <c r="G430" s="17">
        <v>134</v>
      </c>
      <c r="H430" s="17">
        <v>13</v>
      </c>
      <c r="I430" s="91">
        <v>-193</v>
      </c>
      <c r="J430" s="91">
        <v>0</v>
      </c>
      <c r="K430" s="17" t="s">
        <v>144</v>
      </c>
    </row>
    <row r="431" spans="1:11" ht="12.75">
      <c r="A431" s="37">
        <v>19</v>
      </c>
      <c r="B431" s="37" t="s">
        <v>57</v>
      </c>
      <c r="C431" s="90" t="s">
        <v>1</v>
      </c>
      <c r="D431" s="32">
        <v>13693</v>
      </c>
      <c r="E431" s="17">
        <v>130</v>
      </c>
      <c r="F431" s="17">
        <v>24</v>
      </c>
      <c r="G431" s="17">
        <v>50</v>
      </c>
      <c r="H431" s="17">
        <v>11</v>
      </c>
      <c r="I431" s="91">
        <v>-105</v>
      </c>
      <c r="J431" s="91">
        <v>0</v>
      </c>
      <c r="K431" s="17" t="s">
        <v>144</v>
      </c>
    </row>
    <row r="432" spans="1:11" ht="12.75">
      <c r="A432" s="37">
        <v>20</v>
      </c>
      <c r="B432" s="37" t="s">
        <v>55</v>
      </c>
      <c r="C432" s="90" t="s">
        <v>1</v>
      </c>
      <c r="D432" s="32">
        <v>12984</v>
      </c>
      <c r="E432" s="17">
        <v>60</v>
      </c>
      <c r="F432" s="17">
        <v>13</v>
      </c>
      <c r="G432" s="17">
        <v>58</v>
      </c>
      <c r="H432" s="17">
        <v>13</v>
      </c>
      <c r="I432" s="91">
        <v>-232</v>
      </c>
      <c r="J432" s="91">
        <v>0</v>
      </c>
      <c r="K432" s="17" t="s">
        <v>144</v>
      </c>
    </row>
    <row r="433" spans="1:11" ht="12.75">
      <c r="A433" s="37">
        <v>21</v>
      </c>
      <c r="B433" s="37" t="s">
        <v>56</v>
      </c>
      <c r="C433" s="90" t="s">
        <v>42</v>
      </c>
      <c r="D433" s="32">
        <v>12696</v>
      </c>
      <c r="E433" s="17">
        <v>0</v>
      </c>
      <c r="F433" s="17">
        <v>0</v>
      </c>
      <c r="G433" s="17">
        <v>52</v>
      </c>
      <c r="H433" s="17">
        <v>12</v>
      </c>
      <c r="I433" s="91">
        <v>-280</v>
      </c>
      <c r="J433" s="91">
        <v>0</v>
      </c>
      <c r="K433" s="17" t="s">
        <v>144</v>
      </c>
    </row>
    <row r="434" spans="1:11" ht="12.75">
      <c r="A434" s="37">
        <v>22</v>
      </c>
      <c r="B434" s="37" t="s">
        <v>62</v>
      </c>
      <c r="C434" s="90" t="s">
        <v>61</v>
      </c>
      <c r="D434" s="32">
        <v>11622</v>
      </c>
      <c r="E434" s="17">
        <v>120</v>
      </c>
      <c r="F434" s="17">
        <v>0</v>
      </c>
      <c r="G434" s="17">
        <v>106</v>
      </c>
      <c r="H434" s="17">
        <v>9</v>
      </c>
      <c r="I434" s="91">
        <v>-157</v>
      </c>
      <c r="J434" s="91">
        <v>0</v>
      </c>
      <c r="K434" s="17" t="s">
        <v>161</v>
      </c>
    </row>
    <row r="435" spans="1:11" ht="12.75">
      <c r="A435" s="37">
        <v>23</v>
      </c>
      <c r="B435" s="37" t="s">
        <v>74</v>
      </c>
      <c r="C435" s="90" t="s">
        <v>75</v>
      </c>
      <c r="D435" s="32">
        <v>11021</v>
      </c>
      <c r="E435" s="17">
        <v>182</v>
      </c>
      <c r="F435" s="17">
        <v>29</v>
      </c>
      <c r="G435" s="17">
        <v>60</v>
      </c>
      <c r="H435" s="17">
        <v>7</v>
      </c>
      <c r="I435" s="91">
        <v>18</v>
      </c>
      <c r="J435" s="91">
        <v>0</v>
      </c>
      <c r="K435" s="17" t="s">
        <v>156</v>
      </c>
    </row>
    <row r="436" spans="1:11" ht="12.75">
      <c r="A436" s="37">
        <v>24</v>
      </c>
      <c r="B436" s="37" t="s">
        <v>59</v>
      </c>
      <c r="C436" s="90" t="s">
        <v>1</v>
      </c>
      <c r="D436" s="32">
        <v>9469</v>
      </c>
      <c r="E436" s="17">
        <v>85</v>
      </c>
      <c r="F436" s="17">
        <v>0</v>
      </c>
      <c r="G436" s="17">
        <v>62</v>
      </c>
      <c r="H436" s="17">
        <v>7</v>
      </c>
      <c r="I436" s="91">
        <v>-110</v>
      </c>
      <c r="J436" s="91">
        <v>0</v>
      </c>
      <c r="K436" s="17" t="s">
        <v>144</v>
      </c>
    </row>
    <row r="437" spans="1:11" ht="12.75">
      <c r="A437" s="37">
        <v>25</v>
      </c>
      <c r="B437" s="37" t="s">
        <v>58</v>
      </c>
      <c r="C437" s="90" t="s">
        <v>87</v>
      </c>
      <c r="D437" s="32">
        <v>6901</v>
      </c>
      <c r="E437" s="17">
        <v>85</v>
      </c>
      <c r="F437" s="17">
        <v>14</v>
      </c>
      <c r="G437" s="17">
        <v>58</v>
      </c>
      <c r="H437" s="17">
        <v>6</v>
      </c>
      <c r="I437" s="91">
        <v>-73</v>
      </c>
      <c r="J437" s="91">
        <v>0</v>
      </c>
      <c r="K437" s="17" t="s">
        <v>144</v>
      </c>
    </row>
    <row r="438" spans="1:11" ht="12.75">
      <c r="A438" s="37">
        <v>26</v>
      </c>
      <c r="B438" s="37" t="s">
        <v>78</v>
      </c>
      <c r="C438" s="90" t="s">
        <v>42</v>
      </c>
      <c r="D438" s="32">
        <v>4074</v>
      </c>
      <c r="E438" s="17">
        <v>60</v>
      </c>
      <c r="F438" s="17">
        <v>0</v>
      </c>
      <c r="G438" s="17">
        <v>6</v>
      </c>
      <c r="H438" s="17">
        <v>3</v>
      </c>
      <c r="I438" s="91">
        <v>-3</v>
      </c>
      <c r="J438" s="91">
        <v>0</v>
      </c>
      <c r="K438" s="17" t="s">
        <v>144</v>
      </c>
    </row>
    <row r="439" spans="1:11" ht="12.75">
      <c r="A439" s="37">
        <v>27</v>
      </c>
      <c r="B439" s="37" t="s">
        <v>97</v>
      </c>
      <c r="C439" s="90" t="s">
        <v>98</v>
      </c>
      <c r="D439" s="32">
        <v>2847</v>
      </c>
      <c r="E439" s="17">
        <v>55</v>
      </c>
      <c r="F439" s="17">
        <v>16</v>
      </c>
      <c r="G439" s="17">
        <v>12</v>
      </c>
      <c r="H439" s="17">
        <v>2</v>
      </c>
      <c r="I439" s="91">
        <v>21</v>
      </c>
      <c r="J439" s="91">
        <v>0</v>
      </c>
      <c r="K439" s="17" t="s">
        <v>146</v>
      </c>
    </row>
    <row r="440" spans="1:11" ht="12.75">
      <c r="A440" s="37">
        <v>28</v>
      </c>
      <c r="B440" s="37" t="s">
        <v>80</v>
      </c>
      <c r="C440" s="90" t="s">
        <v>81</v>
      </c>
      <c r="D440" s="32">
        <v>2089</v>
      </c>
      <c r="E440" s="17">
        <v>0</v>
      </c>
      <c r="F440" s="17">
        <v>0</v>
      </c>
      <c r="G440" s="17">
        <v>12</v>
      </c>
      <c r="H440" s="17">
        <v>2</v>
      </c>
      <c r="I440" s="91">
        <v>-50</v>
      </c>
      <c r="J440" s="91">
        <v>0</v>
      </c>
      <c r="K440" s="17" t="s">
        <v>156</v>
      </c>
    </row>
    <row r="441" spans="1:11" ht="12.75">
      <c r="A441" s="37">
        <v>29</v>
      </c>
      <c r="B441" s="37" t="s">
        <v>82</v>
      </c>
      <c r="C441" s="90" t="s">
        <v>83</v>
      </c>
      <c r="D441" s="32">
        <v>2075</v>
      </c>
      <c r="E441" s="17">
        <v>70</v>
      </c>
      <c r="F441" s="17">
        <v>0</v>
      </c>
      <c r="G441" s="17">
        <v>2</v>
      </c>
      <c r="H441" s="17">
        <v>1</v>
      </c>
      <c r="I441" s="91">
        <v>49</v>
      </c>
      <c r="J441" s="91">
        <v>0</v>
      </c>
      <c r="K441" s="17" t="s">
        <v>156</v>
      </c>
    </row>
    <row r="442" spans="1:11" ht="12.75">
      <c r="A442" s="37">
        <v>30</v>
      </c>
      <c r="B442" s="37" t="s">
        <v>88</v>
      </c>
      <c r="C442" s="90" t="s">
        <v>89</v>
      </c>
      <c r="D442" s="32">
        <v>1636</v>
      </c>
      <c r="E442" s="17">
        <v>51</v>
      </c>
      <c r="F442" s="17">
        <v>17</v>
      </c>
      <c r="G442" s="17">
        <v>8</v>
      </c>
      <c r="H442" s="17">
        <v>1</v>
      </c>
      <c r="I442" s="91">
        <v>41</v>
      </c>
      <c r="J442" s="91">
        <v>0</v>
      </c>
      <c r="K442" s="17" t="s">
        <v>144</v>
      </c>
    </row>
    <row r="443" spans="1:11" ht="12.75">
      <c r="A443" s="37">
        <v>31</v>
      </c>
      <c r="B443" s="37" t="s">
        <v>85</v>
      </c>
      <c r="C443" s="90" t="s">
        <v>86</v>
      </c>
      <c r="D443" s="32">
        <v>1613</v>
      </c>
      <c r="E443" s="17">
        <v>0</v>
      </c>
      <c r="F443" s="17">
        <v>0</v>
      </c>
      <c r="G443" s="17">
        <v>8</v>
      </c>
      <c r="H443" s="17">
        <v>1</v>
      </c>
      <c r="I443" s="91">
        <v>-27</v>
      </c>
      <c r="J443" s="91">
        <v>0</v>
      </c>
      <c r="K443" s="17" t="s">
        <v>144</v>
      </c>
    </row>
    <row r="444" spans="1:11" ht="12.75">
      <c r="A444" s="37">
        <v>32</v>
      </c>
      <c r="B444" s="37" t="s">
        <v>96</v>
      </c>
      <c r="C444" s="90" t="s">
        <v>89</v>
      </c>
      <c r="D444" s="32">
        <v>1540</v>
      </c>
      <c r="E444" s="17">
        <v>0</v>
      </c>
      <c r="F444" s="17">
        <v>0</v>
      </c>
      <c r="G444" s="17">
        <v>16</v>
      </c>
      <c r="H444" s="17">
        <v>1</v>
      </c>
      <c r="I444" s="91">
        <v>-35</v>
      </c>
      <c r="J444" s="91">
        <v>0</v>
      </c>
      <c r="K444" s="17" t="s">
        <v>144</v>
      </c>
    </row>
    <row r="445" spans="1:11" ht="12.75">
      <c r="A445" s="37">
        <v>33</v>
      </c>
      <c r="B445" s="37" t="s">
        <v>94</v>
      </c>
      <c r="C445" s="90" t="s">
        <v>83</v>
      </c>
      <c r="D445" s="32">
        <v>1316</v>
      </c>
      <c r="E445" s="17">
        <v>0</v>
      </c>
      <c r="F445" s="17">
        <v>0</v>
      </c>
      <c r="G445" s="17">
        <v>4</v>
      </c>
      <c r="H445" s="17">
        <v>1</v>
      </c>
      <c r="I445" s="91">
        <v>-23</v>
      </c>
      <c r="J445" s="91">
        <v>0</v>
      </c>
      <c r="K445" s="17" t="s">
        <v>144</v>
      </c>
    </row>
    <row r="446" spans="1:11" ht="12.75">
      <c r="A446" s="37">
        <v>34</v>
      </c>
      <c r="B446" s="37" t="s">
        <v>99</v>
      </c>
      <c r="C446" s="90" t="s">
        <v>75</v>
      </c>
      <c r="D446" s="32">
        <v>1262</v>
      </c>
      <c r="E446" s="17">
        <v>0</v>
      </c>
      <c r="F446" s="17">
        <v>0</v>
      </c>
      <c r="G446" s="17">
        <v>8</v>
      </c>
      <c r="H446" s="17">
        <v>1</v>
      </c>
      <c r="I446" s="91">
        <v>-27</v>
      </c>
      <c r="J446" s="91">
        <v>0</v>
      </c>
      <c r="K446" s="17" t="s">
        <v>144</v>
      </c>
    </row>
    <row r="447" spans="1:11" ht="12.75">
      <c r="A447" s="37">
        <v>35</v>
      </c>
      <c r="B447" s="37" t="s">
        <v>79</v>
      </c>
      <c r="C447" s="90" t="s">
        <v>81</v>
      </c>
      <c r="D447" s="32">
        <v>1249</v>
      </c>
      <c r="E447" s="17">
        <v>0</v>
      </c>
      <c r="F447" s="17">
        <v>0</v>
      </c>
      <c r="G447" s="17">
        <v>5</v>
      </c>
      <c r="H447" s="17">
        <v>1</v>
      </c>
      <c r="I447" s="91">
        <v>-24</v>
      </c>
      <c r="J447" s="91">
        <v>0</v>
      </c>
      <c r="K447" s="17" t="s">
        <v>144</v>
      </c>
    </row>
    <row r="448" spans="1:11" ht="12.75">
      <c r="A448" s="37">
        <v>36</v>
      </c>
      <c r="B448" s="37" t="s">
        <v>100</v>
      </c>
      <c r="C448" s="90" t="s">
        <v>101</v>
      </c>
      <c r="D448" s="32">
        <v>1146</v>
      </c>
      <c r="E448" s="17">
        <v>0</v>
      </c>
      <c r="F448" s="17">
        <v>0</v>
      </c>
      <c r="G448" s="17">
        <v>14</v>
      </c>
      <c r="H448" s="17">
        <v>1</v>
      </c>
      <c r="I448" s="91">
        <v>-33</v>
      </c>
      <c r="J448" s="91">
        <v>0</v>
      </c>
      <c r="K448" s="17" t="s">
        <v>144</v>
      </c>
    </row>
    <row r="449" spans="1:11" ht="12.75">
      <c r="A449" s="37"/>
      <c r="B449" s="37"/>
      <c r="C449" s="37"/>
      <c r="D449" s="32"/>
      <c r="E449" s="32">
        <f aca="true" t="shared" si="11" ref="E449:J449">SUM(E413:E448)</f>
        <v>5185</v>
      </c>
      <c r="F449" s="32">
        <f t="shared" si="11"/>
        <v>610</v>
      </c>
      <c r="G449" s="32">
        <f t="shared" si="11"/>
        <v>1941</v>
      </c>
      <c r="H449" s="32">
        <f t="shared" si="11"/>
        <v>305</v>
      </c>
      <c r="I449" s="32">
        <f t="shared" si="11"/>
        <v>-1941</v>
      </c>
      <c r="J449" s="32">
        <f t="shared" si="11"/>
        <v>7000</v>
      </c>
      <c r="K449" s="32">
        <v>70</v>
      </c>
    </row>
    <row r="451" spans="1:11" ht="18">
      <c r="A451" s="321" t="s">
        <v>102</v>
      </c>
      <c r="B451" s="321"/>
      <c r="C451" s="321"/>
      <c r="D451" s="321"/>
      <c r="E451" s="321"/>
      <c r="F451" s="321"/>
      <c r="G451" s="321"/>
      <c r="H451" s="321"/>
      <c r="I451" s="321"/>
      <c r="J451" s="321"/>
      <c r="K451" s="321"/>
    </row>
    <row r="452" spans="1:11" ht="18">
      <c r="A452" s="321" t="s">
        <v>183</v>
      </c>
      <c r="B452" s="321"/>
      <c r="C452" s="321"/>
      <c r="D452" s="321"/>
      <c r="E452" s="321"/>
      <c r="F452" s="321"/>
      <c r="G452" s="321"/>
      <c r="H452" s="321"/>
      <c r="I452" s="321"/>
      <c r="J452" s="321"/>
      <c r="K452" s="321"/>
    </row>
    <row r="453" spans="1:11" ht="12.75">
      <c r="A453" s="69" t="s">
        <v>63</v>
      </c>
      <c r="B453" s="69" t="s">
        <v>64</v>
      </c>
      <c r="C453" s="69" t="s">
        <v>65</v>
      </c>
      <c r="D453" s="69" t="s">
        <v>66</v>
      </c>
      <c r="E453" s="68" t="s">
        <v>9</v>
      </c>
      <c r="F453" s="68" t="s">
        <v>10</v>
      </c>
      <c r="G453" s="68" t="s">
        <v>11</v>
      </c>
      <c r="H453" s="68" t="s">
        <v>67</v>
      </c>
      <c r="I453" s="68" t="s">
        <v>68</v>
      </c>
      <c r="J453" s="68"/>
      <c r="K453" s="68" t="s">
        <v>69</v>
      </c>
    </row>
    <row r="454" spans="1:11" ht="12.75">
      <c r="A454" s="37">
        <v>1</v>
      </c>
      <c r="B454" s="37" t="s">
        <v>0</v>
      </c>
      <c r="C454" s="90" t="s">
        <v>1</v>
      </c>
      <c r="D454" s="32">
        <v>24661</v>
      </c>
      <c r="E454" s="17">
        <v>431</v>
      </c>
      <c r="F454" s="17">
        <v>70</v>
      </c>
      <c r="G454" s="17">
        <v>88</v>
      </c>
      <c r="H454" s="17">
        <v>14</v>
      </c>
      <c r="I454" s="91">
        <v>147</v>
      </c>
      <c r="J454" s="91"/>
      <c r="K454" s="17" t="s">
        <v>144</v>
      </c>
    </row>
    <row r="455" spans="1:11" ht="12.75">
      <c r="A455" s="37">
        <v>2</v>
      </c>
      <c r="B455" s="37" t="s">
        <v>37</v>
      </c>
      <c r="C455" s="90" t="s">
        <v>31</v>
      </c>
      <c r="D455" s="32">
        <v>22102</v>
      </c>
      <c r="E455" s="17">
        <v>477</v>
      </c>
      <c r="F455" s="17">
        <v>62</v>
      </c>
      <c r="G455" s="17">
        <v>56</v>
      </c>
      <c r="H455" s="17">
        <v>14</v>
      </c>
      <c r="I455" s="91">
        <v>217</v>
      </c>
      <c r="J455" s="91"/>
      <c r="K455" s="17" t="s">
        <v>146</v>
      </c>
    </row>
    <row r="456" spans="1:11" ht="12.75">
      <c r="A456" s="37">
        <v>3</v>
      </c>
      <c r="B456" s="37" t="s">
        <v>36</v>
      </c>
      <c r="C456" s="90" t="s">
        <v>1</v>
      </c>
      <c r="D456" s="32">
        <v>21883</v>
      </c>
      <c r="E456" s="17">
        <v>488</v>
      </c>
      <c r="F456" s="17">
        <v>48</v>
      </c>
      <c r="G456" s="17">
        <v>102</v>
      </c>
      <c r="H456" s="17">
        <v>14</v>
      </c>
      <c r="I456" s="91">
        <v>168</v>
      </c>
      <c r="J456" s="91"/>
      <c r="K456" s="17" t="s">
        <v>146</v>
      </c>
    </row>
    <row r="457" spans="1:11" ht="12.75">
      <c r="A457" s="37">
        <v>4</v>
      </c>
      <c r="B457" s="37" t="s">
        <v>30</v>
      </c>
      <c r="C457" s="90" t="s">
        <v>31</v>
      </c>
      <c r="D457" s="32">
        <v>21534</v>
      </c>
      <c r="E457" s="17">
        <v>254</v>
      </c>
      <c r="F457" s="17">
        <v>43</v>
      </c>
      <c r="G457" s="17">
        <v>86</v>
      </c>
      <c r="H457" s="17">
        <v>13</v>
      </c>
      <c r="I457" s="91">
        <v>-36</v>
      </c>
      <c r="J457" s="91">
        <v>1000</v>
      </c>
      <c r="K457" s="17" t="s">
        <v>156</v>
      </c>
    </row>
    <row r="458" spans="1:11" ht="12.75">
      <c r="A458" s="37">
        <v>5</v>
      </c>
      <c r="B458" s="37" t="s">
        <v>41</v>
      </c>
      <c r="C458" s="90" t="s">
        <v>42</v>
      </c>
      <c r="D458" s="32">
        <v>21275</v>
      </c>
      <c r="E458" s="17">
        <v>295</v>
      </c>
      <c r="F458" s="17">
        <v>21</v>
      </c>
      <c r="G458" s="17">
        <v>54</v>
      </c>
      <c r="H458" s="17">
        <v>14</v>
      </c>
      <c r="I458" s="91">
        <v>-4</v>
      </c>
      <c r="J458" s="91"/>
      <c r="K458" s="17" t="s">
        <v>154</v>
      </c>
    </row>
    <row r="459" spans="1:11" ht="12.75">
      <c r="A459" s="37">
        <v>6</v>
      </c>
      <c r="B459" s="37" t="s">
        <v>47</v>
      </c>
      <c r="C459" s="90" t="s">
        <v>1</v>
      </c>
      <c r="D459" s="32">
        <v>21253</v>
      </c>
      <c r="E459" s="17">
        <v>310</v>
      </c>
      <c r="F459" s="17">
        <v>18</v>
      </c>
      <c r="G459" s="17">
        <v>32</v>
      </c>
      <c r="H459" s="17">
        <v>14</v>
      </c>
      <c r="I459" s="91">
        <v>30</v>
      </c>
      <c r="J459" s="91"/>
      <c r="K459" s="17" t="s">
        <v>144</v>
      </c>
    </row>
    <row r="460" spans="1:11" ht="12.75">
      <c r="A460" s="37">
        <v>7</v>
      </c>
      <c r="B460" s="37" t="s">
        <v>34</v>
      </c>
      <c r="C460" s="90" t="s">
        <v>35</v>
      </c>
      <c r="D460" s="32">
        <v>20384</v>
      </c>
      <c r="E460" s="17">
        <v>341</v>
      </c>
      <c r="F460" s="17">
        <v>34</v>
      </c>
      <c r="G460" s="17">
        <v>100</v>
      </c>
      <c r="H460" s="17">
        <v>13</v>
      </c>
      <c r="I460" s="91">
        <v>28</v>
      </c>
      <c r="J460" s="91">
        <v>1000</v>
      </c>
      <c r="K460" s="17" t="s">
        <v>144</v>
      </c>
    </row>
    <row r="461" spans="1:11" ht="12.75">
      <c r="A461" s="37">
        <v>8</v>
      </c>
      <c r="B461" s="37" t="s">
        <v>44</v>
      </c>
      <c r="C461" s="90" t="s">
        <v>1</v>
      </c>
      <c r="D461" s="32">
        <v>20193</v>
      </c>
      <c r="E461" s="17">
        <v>271</v>
      </c>
      <c r="F461" s="17">
        <v>25</v>
      </c>
      <c r="G461" s="17">
        <v>88</v>
      </c>
      <c r="H461" s="17">
        <v>14</v>
      </c>
      <c r="I461" s="91">
        <v>-58</v>
      </c>
      <c r="J461" s="91"/>
      <c r="K461" s="17" t="s">
        <v>161</v>
      </c>
    </row>
    <row r="462" spans="1:11" ht="12.75">
      <c r="A462" s="37">
        <v>9</v>
      </c>
      <c r="B462" s="37" t="s">
        <v>38</v>
      </c>
      <c r="C462" s="90" t="s">
        <v>1</v>
      </c>
      <c r="D462" s="32">
        <v>20095</v>
      </c>
      <c r="E462" s="17">
        <v>180</v>
      </c>
      <c r="F462" s="17">
        <v>46</v>
      </c>
      <c r="G462" s="17">
        <v>82</v>
      </c>
      <c r="H462" s="17">
        <v>14</v>
      </c>
      <c r="I462" s="91">
        <v>-122</v>
      </c>
      <c r="J462" s="91"/>
      <c r="K462" s="17" t="s">
        <v>161</v>
      </c>
    </row>
    <row r="463" spans="1:11" ht="12.75">
      <c r="A463" s="37">
        <v>10</v>
      </c>
      <c r="B463" s="37" t="s">
        <v>39</v>
      </c>
      <c r="C463" s="90" t="s">
        <v>1</v>
      </c>
      <c r="D463" s="32">
        <v>20014</v>
      </c>
      <c r="E463" s="17">
        <v>255</v>
      </c>
      <c r="F463" s="17">
        <v>32</v>
      </c>
      <c r="G463" s="17">
        <v>86</v>
      </c>
      <c r="H463" s="17">
        <v>13</v>
      </c>
      <c r="I463" s="91">
        <v>-46</v>
      </c>
      <c r="J463" s="91">
        <v>1000</v>
      </c>
      <c r="K463" s="17" t="s">
        <v>152</v>
      </c>
    </row>
    <row r="464" spans="1:11" ht="12.75">
      <c r="A464" s="37">
        <v>11</v>
      </c>
      <c r="B464" s="37" t="s">
        <v>43</v>
      </c>
      <c r="C464" s="90" t="s">
        <v>1</v>
      </c>
      <c r="D464" s="32">
        <v>19248</v>
      </c>
      <c r="E464" s="17">
        <v>206</v>
      </c>
      <c r="F464" s="17">
        <v>20</v>
      </c>
      <c r="G464" s="17">
        <v>116</v>
      </c>
      <c r="H464" s="17">
        <v>14</v>
      </c>
      <c r="I464" s="91">
        <v>-156</v>
      </c>
      <c r="J464" s="91"/>
      <c r="K464" s="17" t="s">
        <v>161</v>
      </c>
    </row>
    <row r="465" spans="1:11" ht="12.75">
      <c r="A465" s="37">
        <v>12</v>
      </c>
      <c r="B465" s="37" t="s">
        <v>48</v>
      </c>
      <c r="C465" s="90" t="s">
        <v>42</v>
      </c>
      <c r="D465" s="32">
        <v>19224</v>
      </c>
      <c r="E465" s="17">
        <v>162</v>
      </c>
      <c r="F465" s="17">
        <v>8</v>
      </c>
      <c r="G465" s="17">
        <v>98</v>
      </c>
      <c r="H465" s="17">
        <v>14</v>
      </c>
      <c r="I465" s="91">
        <v>-194</v>
      </c>
      <c r="J465" s="91"/>
      <c r="K465" s="17" t="s">
        <v>156</v>
      </c>
    </row>
    <row r="466" spans="1:11" ht="12.75">
      <c r="A466" s="37">
        <v>13</v>
      </c>
      <c r="B466" s="37" t="s">
        <v>40</v>
      </c>
      <c r="C466" s="90" t="s">
        <v>1</v>
      </c>
      <c r="D466" s="32">
        <v>19168</v>
      </c>
      <c r="E466" s="17">
        <v>140</v>
      </c>
      <c r="F466" s="17">
        <v>10</v>
      </c>
      <c r="G466" s="17">
        <v>50</v>
      </c>
      <c r="H466" s="17">
        <v>12</v>
      </c>
      <c r="I466" s="91">
        <v>-128</v>
      </c>
      <c r="J466" s="91">
        <v>2000</v>
      </c>
      <c r="K466" s="17" t="s">
        <v>161</v>
      </c>
    </row>
    <row r="467" spans="1:11" ht="12.75">
      <c r="A467" s="37">
        <v>14</v>
      </c>
      <c r="B467" s="37" t="s">
        <v>53</v>
      </c>
      <c r="C467" s="90" t="s">
        <v>35</v>
      </c>
      <c r="D467" s="32">
        <v>17920</v>
      </c>
      <c r="E467" s="17">
        <v>335</v>
      </c>
      <c r="F467" s="17">
        <v>54</v>
      </c>
      <c r="G467" s="17">
        <v>66</v>
      </c>
      <c r="H467" s="17">
        <v>10</v>
      </c>
      <c r="I467" s="91">
        <v>133</v>
      </c>
      <c r="J467" s="91">
        <v>2000</v>
      </c>
      <c r="K467" s="17" t="s">
        <v>156</v>
      </c>
    </row>
    <row r="468" spans="1:11" ht="12.75">
      <c r="A468" s="37">
        <v>15</v>
      </c>
      <c r="B468" s="37" t="s">
        <v>49</v>
      </c>
      <c r="C468" s="90" t="s">
        <v>35</v>
      </c>
      <c r="D468" s="32">
        <v>17281</v>
      </c>
      <c r="E468" s="17">
        <v>155</v>
      </c>
      <c r="F468" s="17">
        <v>0</v>
      </c>
      <c r="G468" s="17">
        <v>60</v>
      </c>
      <c r="H468" s="17">
        <v>13</v>
      </c>
      <c r="I468" s="91">
        <v>-152</v>
      </c>
      <c r="J468" s="91">
        <v>1000</v>
      </c>
      <c r="K468" s="17" t="s">
        <v>144</v>
      </c>
    </row>
    <row r="469" spans="1:11" ht="12.75">
      <c r="A469" s="37">
        <v>16</v>
      </c>
      <c r="B469" s="37" t="s">
        <v>50</v>
      </c>
      <c r="C469" s="90" t="s">
        <v>42</v>
      </c>
      <c r="D469" s="32">
        <v>16550</v>
      </c>
      <c r="E469" s="17">
        <v>0</v>
      </c>
      <c r="F469" s="17">
        <v>0</v>
      </c>
      <c r="G469" s="17">
        <v>80</v>
      </c>
      <c r="H469" s="17">
        <v>14</v>
      </c>
      <c r="I469" s="91">
        <v>-346</v>
      </c>
      <c r="J469" s="91"/>
      <c r="K469" s="17" t="s">
        <v>144</v>
      </c>
    </row>
    <row r="470" spans="1:11" ht="12.75">
      <c r="A470" s="37">
        <v>17</v>
      </c>
      <c r="B470" s="37" t="s">
        <v>51</v>
      </c>
      <c r="C470" s="90" t="s">
        <v>1</v>
      </c>
      <c r="D470" s="32">
        <v>16311</v>
      </c>
      <c r="E470" s="17">
        <v>162</v>
      </c>
      <c r="F470" s="17">
        <v>26</v>
      </c>
      <c r="G470" s="17">
        <v>136</v>
      </c>
      <c r="H470" s="17">
        <v>14</v>
      </c>
      <c r="I470" s="91">
        <v>-214</v>
      </c>
      <c r="J470" s="91"/>
      <c r="K470" s="17" t="s">
        <v>161</v>
      </c>
    </row>
    <row r="471" spans="1:11" ht="12.75">
      <c r="A471" s="37">
        <v>18</v>
      </c>
      <c r="B471" s="37" t="s">
        <v>52</v>
      </c>
      <c r="C471" s="90" t="s">
        <v>35</v>
      </c>
      <c r="D471" s="32">
        <v>16263</v>
      </c>
      <c r="E471" s="17">
        <v>70</v>
      </c>
      <c r="F471" s="17">
        <v>0</v>
      </c>
      <c r="G471" s="17">
        <v>110</v>
      </c>
      <c r="H471" s="17">
        <v>14</v>
      </c>
      <c r="I471" s="91">
        <v>-306</v>
      </c>
      <c r="J471" s="91"/>
      <c r="K471" s="17" t="s">
        <v>156</v>
      </c>
    </row>
    <row r="472" spans="1:11" ht="12.75">
      <c r="A472" s="37">
        <v>19</v>
      </c>
      <c r="B472" s="37" t="s">
        <v>57</v>
      </c>
      <c r="C472" s="90" t="s">
        <v>1</v>
      </c>
      <c r="D472" s="32">
        <v>14176</v>
      </c>
      <c r="E472" s="17">
        <v>130</v>
      </c>
      <c r="F472" s="17">
        <v>24</v>
      </c>
      <c r="G472" s="17">
        <v>54</v>
      </c>
      <c r="H472" s="17">
        <v>12</v>
      </c>
      <c r="I472" s="91">
        <v>-128</v>
      </c>
      <c r="J472" s="91"/>
      <c r="K472" s="17" t="s">
        <v>144</v>
      </c>
    </row>
    <row r="473" spans="1:11" ht="12.75">
      <c r="A473" s="37">
        <v>20</v>
      </c>
      <c r="B473" s="37" t="s">
        <v>56</v>
      </c>
      <c r="C473" s="90" t="s">
        <v>42</v>
      </c>
      <c r="D473" s="32">
        <v>13978</v>
      </c>
      <c r="E473" s="17">
        <v>0</v>
      </c>
      <c r="F473" s="17">
        <v>0</v>
      </c>
      <c r="G473" s="17">
        <v>54</v>
      </c>
      <c r="H473" s="17">
        <v>13</v>
      </c>
      <c r="I473" s="91">
        <v>-301</v>
      </c>
      <c r="J473" s="91"/>
      <c r="K473" s="17" t="s">
        <v>161</v>
      </c>
    </row>
    <row r="474" spans="1:11" ht="12.75">
      <c r="A474" s="37">
        <v>21</v>
      </c>
      <c r="B474" s="37" t="s">
        <v>55</v>
      </c>
      <c r="C474" s="90" t="s">
        <v>1</v>
      </c>
      <c r="D474" s="32">
        <v>13915</v>
      </c>
      <c r="E474" s="17">
        <v>60</v>
      </c>
      <c r="F474" s="17">
        <v>13</v>
      </c>
      <c r="G474" s="17">
        <v>62</v>
      </c>
      <c r="H474" s="17">
        <v>14</v>
      </c>
      <c r="I474" s="91">
        <v>-255</v>
      </c>
      <c r="J474" s="91"/>
      <c r="K474" s="17" t="s">
        <v>156</v>
      </c>
    </row>
    <row r="475" spans="1:11" ht="12.75">
      <c r="A475" s="37">
        <v>22</v>
      </c>
      <c r="B475" s="37" t="s">
        <v>62</v>
      </c>
      <c r="C475" s="90" t="s">
        <v>61</v>
      </c>
      <c r="D475" s="32">
        <v>12668</v>
      </c>
      <c r="E475" s="17">
        <v>120</v>
      </c>
      <c r="F475" s="17">
        <v>0</v>
      </c>
      <c r="G475" s="17">
        <v>118</v>
      </c>
      <c r="H475" s="17">
        <v>10</v>
      </c>
      <c r="I475" s="91">
        <v>-188</v>
      </c>
      <c r="J475" s="91"/>
      <c r="K475" s="17" t="s">
        <v>144</v>
      </c>
    </row>
    <row r="476" spans="1:11" ht="12.75">
      <c r="A476" s="37">
        <v>23</v>
      </c>
      <c r="B476" s="37" t="s">
        <v>59</v>
      </c>
      <c r="C476" s="90" t="s">
        <v>1</v>
      </c>
      <c r="D476" s="32">
        <v>11996</v>
      </c>
      <c r="E476" s="17">
        <v>170</v>
      </c>
      <c r="F476" s="17">
        <v>30</v>
      </c>
      <c r="G476" s="17">
        <v>68</v>
      </c>
      <c r="H476" s="17">
        <v>8</v>
      </c>
      <c r="I476" s="91">
        <v>-20</v>
      </c>
      <c r="J476" s="91"/>
      <c r="K476" s="17" t="s">
        <v>161</v>
      </c>
    </row>
    <row r="477" spans="1:11" ht="12.75">
      <c r="A477" s="37">
        <v>24</v>
      </c>
      <c r="B477" s="37" t="s">
        <v>74</v>
      </c>
      <c r="C477" s="90" t="s">
        <v>75</v>
      </c>
      <c r="D477" s="32">
        <v>11021</v>
      </c>
      <c r="E477" s="17">
        <v>182</v>
      </c>
      <c r="F477" s="17">
        <v>29</v>
      </c>
      <c r="G477" s="17">
        <v>60</v>
      </c>
      <c r="H477" s="17">
        <v>7</v>
      </c>
      <c r="I477" s="91">
        <v>18</v>
      </c>
      <c r="J477" s="91"/>
      <c r="K477" s="17" t="s">
        <v>156</v>
      </c>
    </row>
    <row r="478" spans="1:11" ht="12.75">
      <c r="A478" s="37">
        <v>25</v>
      </c>
      <c r="B478" s="37" t="s">
        <v>58</v>
      </c>
      <c r="C478" s="90" t="s">
        <v>87</v>
      </c>
      <c r="D478" s="32">
        <v>8513</v>
      </c>
      <c r="E478" s="17">
        <v>120</v>
      </c>
      <c r="F478" s="17">
        <v>14</v>
      </c>
      <c r="G478" s="17">
        <v>62</v>
      </c>
      <c r="H478" s="17">
        <v>7</v>
      </c>
      <c r="I478" s="91">
        <v>-61</v>
      </c>
      <c r="J478" s="91"/>
      <c r="K478" s="17" t="s">
        <v>144</v>
      </c>
    </row>
    <row r="479" spans="1:11" ht="12.75">
      <c r="A479" s="37">
        <v>26</v>
      </c>
      <c r="B479" s="37" t="s">
        <v>97</v>
      </c>
      <c r="C479" s="90" t="s">
        <v>98</v>
      </c>
      <c r="D479" s="32">
        <v>4328</v>
      </c>
      <c r="E479" s="17">
        <v>55</v>
      </c>
      <c r="F479" s="17">
        <v>16</v>
      </c>
      <c r="G479" s="17">
        <v>20</v>
      </c>
      <c r="H479" s="17">
        <v>3</v>
      </c>
      <c r="I479" s="91">
        <v>-6</v>
      </c>
      <c r="J479" s="91"/>
      <c r="K479" s="17" t="s">
        <v>161</v>
      </c>
    </row>
    <row r="480" spans="1:11" ht="12.75">
      <c r="A480" s="37">
        <v>27</v>
      </c>
      <c r="B480" s="37" t="s">
        <v>78</v>
      </c>
      <c r="C480" s="90" t="s">
        <v>42</v>
      </c>
      <c r="D480" s="32">
        <v>4074</v>
      </c>
      <c r="E480" s="17">
        <v>60</v>
      </c>
      <c r="F480" s="17">
        <v>0</v>
      </c>
      <c r="G480" s="17">
        <v>6</v>
      </c>
      <c r="H480" s="17">
        <v>3</v>
      </c>
      <c r="I480" s="91">
        <v>-3</v>
      </c>
      <c r="J480" s="91"/>
      <c r="K480" s="17" t="s">
        <v>156</v>
      </c>
    </row>
    <row r="481" spans="1:11" ht="12.75">
      <c r="A481" s="37">
        <v>28</v>
      </c>
      <c r="B481" s="37" t="s">
        <v>85</v>
      </c>
      <c r="C481" s="90" t="s">
        <v>86</v>
      </c>
      <c r="D481" s="32">
        <v>3549</v>
      </c>
      <c r="E481" s="17">
        <v>60</v>
      </c>
      <c r="F481" s="17">
        <v>0</v>
      </c>
      <c r="G481" s="17">
        <v>8</v>
      </c>
      <c r="H481" s="17">
        <v>2</v>
      </c>
      <c r="I481" s="91">
        <v>14</v>
      </c>
      <c r="J481" s="91"/>
      <c r="K481" s="17" t="s">
        <v>153</v>
      </c>
    </row>
    <row r="482" spans="1:11" ht="12.75">
      <c r="A482" s="37">
        <v>29</v>
      </c>
      <c r="B482" s="37" t="s">
        <v>80</v>
      </c>
      <c r="C482" s="90" t="s">
        <v>81</v>
      </c>
      <c r="D482" s="32">
        <v>2089</v>
      </c>
      <c r="E482" s="17">
        <v>0</v>
      </c>
      <c r="F482" s="17">
        <v>0</v>
      </c>
      <c r="G482" s="17">
        <v>12</v>
      </c>
      <c r="H482" s="17">
        <v>2</v>
      </c>
      <c r="I482" s="91">
        <v>-50</v>
      </c>
      <c r="J482" s="91"/>
      <c r="K482" s="17" t="s">
        <v>156</v>
      </c>
    </row>
    <row r="483" spans="1:11" ht="12.75">
      <c r="A483" s="37">
        <v>30</v>
      </c>
      <c r="B483" s="37" t="s">
        <v>82</v>
      </c>
      <c r="C483" s="90" t="s">
        <v>83</v>
      </c>
      <c r="D483" s="32">
        <v>2075</v>
      </c>
      <c r="E483" s="17">
        <v>70</v>
      </c>
      <c r="F483" s="17">
        <v>0</v>
      </c>
      <c r="G483" s="17">
        <v>2</v>
      </c>
      <c r="H483" s="17">
        <v>1</v>
      </c>
      <c r="I483" s="91">
        <v>49</v>
      </c>
      <c r="J483" s="91"/>
      <c r="K483" s="17" t="s">
        <v>156</v>
      </c>
    </row>
    <row r="484" spans="1:11" ht="12.75">
      <c r="A484" s="37">
        <v>31</v>
      </c>
      <c r="B484" s="37" t="s">
        <v>88</v>
      </c>
      <c r="C484" s="90" t="s">
        <v>89</v>
      </c>
      <c r="D484" s="32">
        <v>1636</v>
      </c>
      <c r="E484" s="17">
        <v>51</v>
      </c>
      <c r="F484" s="17">
        <v>17</v>
      </c>
      <c r="G484" s="17">
        <v>8</v>
      </c>
      <c r="H484" s="17">
        <v>1</v>
      </c>
      <c r="I484" s="91">
        <v>41</v>
      </c>
      <c r="J484" s="91"/>
      <c r="K484" s="17" t="s">
        <v>156</v>
      </c>
    </row>
    <row r="485" spans="1:11" ht="12.75">
      <c r="A485" s="37">
        <v>32</v>
      </c>
      <c r="B485" s="37" t="s">
        <v>96</v>
      </c>
      <c r="C485" s="90" t="s">
        <v>89</v>
      </c>
      <c r="D485" s="32">
        <v>1540</v>
      </c>
      <c r="E485" s="17">
        <v>0</v>
      </c>
      <c r="F485" s="17">
        <v>0</v>
      </c>
      <c r="G485" s="17">
        <v>16</v>
      </c>
      <c r="H485" s="17">
        <v>1</v>
      </c>
      <c r="I485" s="91">
        <v>-35</v>
      </c>
      <c r="J485" s="91"/>
      <c r="K485" s="17" t="s">
        <v>144</v>
      </c>
    </row>
    <row r="486" spans="1:11" ht="12.75">
      <c r="A486" s="37">
        <v>33</v>
      </c>
      <c r="B486" s="37" t="s">
        <v>94</v>
      </c>
      <c r="C486" s="90" t="s">
        <v>83</v>
      </c>
      <c r="D486" s="32">
        <v>1316</v>
      </c>
      <c r="E486" s="17">
        <v>0</v>
      </c>
      <c r="F486" s="17">
        <v>0</v>
      </c>
      <c r="G486" s="17">
        <v>4</v>
      </c>
      <c r="H486" s="17">
        <v>1</v>
      </c>
      <c r="I486" s="91">
        <v>-23</v>
      </c>
      <c r="J486" s="91"/>
      <c r="K486" s="17" t="s">
        <v>144</v>
      </c>
    </row>
    <row r="487" spans="1:11" ht="12.75">
      <c r="A487" s="37">
        <v>34</v>
      </c>
      <c r="B487" s="37" t="s">
        <v>99</v>
      </c>
      <c r="C487" s="90" t="s">
        <v>75</v>
      </c>
      <c r="D487" s="32">
        <v>1262</v>
      </c>
      <c r="E487" s="17">
        <v>0</v>
      </c>
      <c r="F487" s="17">
        <v>0</v>
      </c>
      <c r="G487" s="17">
        <v>8</v>
      </c>
      <c r="H487" s="17">
        <v>1</v>
      </c>
      <c r="I487" s="91">
        <v>-27</v>
      </c>
      <c r="J487" s="91"/>
      <c r="K487" s="17" t="s">
        <v>144</v>
      </c>
    </row>
    <row r="488" spans="1:11" ht="12.75">
      <c r="A488" s="37">
        <v>35</v>
      </c>
      <c r="B488" s="37" t="s">
        <v>79</v>
      </c>
      <c r="C488" s="90" t="s">
        <v>81</v>
      </c>
      <c r="D488" s="32">
        <v>1249</v>
      </c>
      <c r="E488" s="17">
        <v>0</v>
      </c>
      <c r="F488" s="17">
        <v>0</v>
      </c>
      <c r="G488" s="17">
        <v>5</v>
      </c>
      <c r="H488" s="17">
        <v>1</v>
      </c>
      <c r="I488" s="91">
        <v>-24</v>
      </c>
      <c r="J488" s="91"/>
      <c r="K488" s="17" t="s">
        <v>144</v>
      </c>
    </row>
    <row r="489" spans="1:11" ht="12.75">
      <c r="A489" s="37">
        <v>36</v>
      </c>
      <c r="B489" s="37" t="s">
        <v>100</v>
      </c>
      <c r="C489" s="90" t="s">
        <v>101</v>
      </c>
      <c r="D489" s="32">
        <v>1146</v>
      </c>
      <c r="E489" s="17">
        <v>0</v>
      </c>
      <c r="F489" s="17">
        <v>0</v>
      </c>
      <c r="G489" s="17">
        <v>14</v>
      </c>
      <c r="H489" s="17">
        <v>1</v>
      </c>
      <c r="I489" s="91">
        <v>-33</v>
      </c>
      <c r="J489" s="91"/>
      <c r="K489" s="17" t="s">
        <v>144</v>
      </c>
    </row>
    <row r="490" spans="1:11" ht="12.75">
      <c r="A490" s="37"/>
      <c r="B490" s="37"/>
      <c r="C490" s="37"/>
      <c r="D490" s="32"/>
      <c r="E490" s="32">
        <f aca="true" t="shared" si="12" ref="E490:J490">SUM(E454:E489)</f>
        <v>5610</v>
      </c>
      <c r="F490" s="32">
        <f t="shared" si="12"/>
        <v>660</v>
      </c>
      <c r="G490" s="32">
        <f t="shared" si="12"/>
        <v>2071</v>
      </c>
      <c r="H490" s="32">
        <f t="shared" si="12"/>
        <v>330</v>
      </c>
      <c r="I490" s="32">
        <f t="shared" si="12"/>
        <v>-2071</v>
      </c>
      <c r="J490" s="32">
        <f t="shared" si="12"/>
        <v>8000</v>
      </c>
      <c r="K490" s="32">
        <f>(J490/1000)*10</f>
        <v>80</v>
      </c>
    </row>
    <row r="492" spans="1:11" ht="18">
      <c r="A492" s="321" t="s">
        <v>102</v>
      </c>
      <c r="B492" s="321"/>
      <c r="C492" s="321"/>
      <c r="D492" s="321"/>
      <c r="E492" s="321"/>
      <c r="F492" s="321"/>
      <c r="G492" s="321"/>
      <c r="H492" s="321"/>
      <c r="I492" s="321"/>
      <c r="J492" s="321"/>
      <c r="K492" s="321"/>
    </row>
    <row r="493" spans="1:11" ht="18">
      <c r="A493" s="321" t="s">
        <v>184</v>
      </c>
      <c r="B493" s="321"/>
      <c r="C493" s="321"/>
      <c r="D493" s="321"/>
      <c r="E493" s="321"/>
      <c r="F493" s="321"/>
      <c r="G493" s="321"/>
      <c r="H493" s="321"/>
      <c r="I493" s="321"/>
      <c r="J493" s="321"/>
      <c r="K493" s="321"/>
    </row>
    <row r="494" spans="1:11" ht="12.75">
      <c r="A494" s="69" t="s">
        <v>63</v>
      </c>
      <c r="B494" s="69" t="s">
        <v>64</v>
      </c>
      <c r="C494" s="69" t="s">
        <v>65</v>
      </c>
      <c r="D494" s="69" t="s">
        <v>66</v>
      </c>
      <c r="E494" s="68" t="s">
        <v>9</v>
      </c>
      <c r="F494" s="68" t="s">
        <v>10</v>
      </c>
      <c r="G494" s="68" t="s">
        <v>11</v>
      </c>
      <c r="H494" s="68" t="s">
        <v>67</v>
      </c>
      <c r="I494" s="68" t="s">
        <v>68</v>
      </c>
      <c r="J494" s="68"/>
      <c r="K494" s="68" t="s">
        <v>69</v>
      </c>
    </row>
    <row r="495" spans="1:11" ht="12.75">
      <c r="A495" s="37">
        <v>1</v>
      </c>
      <c r="B495" s="37" t="s">
        <v>0</v>
      </c>
      <c r="C495" s="90" t="s">
        <v>1</v>
      </c>
      <c r="D495" s="32">
        <v>26566</v>
      </c>
      <c r="E495" s="17">
        <v>491</v>
      </c>
      <c r="F495" s="17">
        <v>80</v>
      </c>
      <c r="G495" s="17">
        <v>90</v>
      </c>
      <c r="H495" s="17">
        <v>15</v>
      </c>
      <c r="I495" s="91">
        <v>196</v>
      </c>
      <c r="J495" s="91">
        <v>0</v>
      </c>
      <c r="K495" s="17" t="s">
        <v>144</v>
      </c>
    </row>
    <row r="496" spans="1:11" ht="12.75">
      <c r="A496" s="37">
        <v>2</v>
      </c>
      <c r="B496" s="37" t="s">
        <v>30</v>
      </c>
      <c r="C496" s="90" t="s">
        <v>31</v>
      </c>
      <c r="D496" s="32">
        <v>23298</v>
      </c>
      <c r="E496" s="17">
        <v>254</v>
      </c>
      <c r="F496" s="17">
        <v>43</v>
      </c>
      <c r="G496" s="17">
        <v>88</v>
      </c>
      <c r="H496" s="17">
        <v>14</v>
      </c>
      <c r="I496" s="91">
        <v>-57</v>
      </c>
      <c r="J496" s="91">
        <v>1000</v>
      </c>
      <c r="K496" s="17" t="s">
        <v>146</v>
      </c>
    </row>
    <row r="497" spans="1:11" ht="12.75">
      <c r="A497" s="37">
        <v>3</v>
      </c>
      <c r="B497" s="37" t="s">
        <v>37</v>
      </c>
      <c r="C497" s="90" t="s">
        <v>31</v>
      </c>
      <c r="D497" s="32">
        <v>23218</v>
      </c>
      <c r="E497" s="17">
        <v>477</v>
      </c>
      <c r="F497" s="17">
        <v>62</v>
      </c>
      <c r="G497" s="17">
        <v>60</v>
      </c>
      <c r="H497" s="17">
        <v>15</v>
      </c>
      <c r="I497" s="91">
        <v>194</v>
      </c>
      <c r="J497" s="91">
        <v>0</v>
      </c>
      <c r="K497" s="17" t="s">
        <v>156</v>
      </c>
    </row>
    <row r="498" spans="1:11" ht="12.75">
      <c r="A498" s="37">
        <v>4</v>
      </c>
      <c r="B498" s="37" t="s">
        <v>36</v>
      </c>
      <c r="C498" s="90" t="s">
        <v>1</v>
      </c>
      <c r="D498" s="32">
        <v>23193</v>
      </c>
      <c r="E498" s="17">
        <v>488</v>
      </c>
      <c r="F498" s="17">
        <v>48</v>
      </c>
      <c r="G498" s="17">
        <v>112</v>
      </c>
      <c r="H498" s="17">
        <v>15</v>
      </c>
      <c r="I498" s="91">
        <v>139</v>
      </c>
      <c r="J498" s="91">
        <v>0</v>
      </c>
      <c r="K498" s="17" t="s">
        <v>156</v>
      </c>
    </row>
    <row r="499" spans="1:11" ht="12.75">
      <c r="A499" s="37">
        <v>5</v>
      </c>
      <c r="B499" s="37" t="s">
        <v>47</v>
      </c>
      <c r="C499" s="90" t="s">
        <v>1</v>
      </c>
      <c r="D499" s="32">
        <v>23071</v>
      </c>
      <c r="E499" s="17">
        <v>345</v>
      </c>
      <c r="F499" s="17">
        <v>18</v>
      </c>
      <c r="G499" s="17">
        <v>32</v>
      </c>
      <c r="H499" s="17">
        <v>15</v>
      </c>
      <c r="I499" s="91">
        <v>46</v>
      </c>
      <c r="J499" s="91">
        <v>0</v>
      </c>
      <c r="K499" s="17" t="s">
        <v>161</v>
      </c>
    </row>
    <row r="500" spans="1:11" ht="12.75">
      <c r="A500" s="37">
        <v>6</v>
      </c>
      <c r="B500" s="37" t="s">
        <v>34</v>
      </c>
      <c r="C500" s="90" t="s">
        <v>35</v>
      </c>
      <c r="D500" s="32">
        <v>22428</v>
      </c>
      <c r="E500" s="17">
        <v>416</v>
      </c>
      <c r="F500" s="17">
        <v>49</v>
      </c>
      <c r="G500" s="17">
        <v>104</v>
      </c>
      <c r="H500" s="17">
        <v>14</v>
      </c>
      <c r="I500" s="91">
        <v>95</v>
      </c>
      <c r="J500" s="91">
        <v>1000</v>
      </c>
      <c r="K500" s="17" t="s">
        <v>161</v>
      </c>
    </row>
    <row r="501" spans="1:11" ht="12.75">
      <c r="A501" s="37">
        <v>7</v>
      </c>
      <c r="B501" s="37" t="s">
        <v>41</v>
      </c>
      <c r="C501" s="90" t="s">
        <v>42</v>
      </c>
      <c r="D501" s="32">
        <v>22224</v>
      </c>
      <c r="E501" s="17">
        <v>295</v>
      </c>
      <c r="F501" s="17">
        <v>21</v>
      </c>
      <c r="G501" s="17">
        <v>60</v>
      </c>
      <c r="H501" s="17">
        <v>15</v>
      </c>
      <c r="I501" s="91">
        <v>-29</v>
      </c>
      <c r="J501" s="91">
        <v>0</v>
      </c>
      <c r="K501" s="17" t="s">
        <v>152</v>
      </c>
    </row>
    <row r="502" spans="1:11" ht="12.75">
      <c r="A502" s="37">
        <v>8</v>
      </c>
      <c r="B502" s="37" t="s">
        <v>39</v>
      </c>
      <c r="C502" s="90" t="s">
        <v>1</v>
      </c>
      <c r="D502" s="32">
        <v>22036</v>
      </c>
      <c r="E502" s="17">
        <v>320</v>
      </c>
      <c r="F502" s="17">
        <v>42</v>
      </c>
      <c r="G502" s="17">
        <v>88</v>
      </c>
      <c r="H502" s="17">
        <v>14</v>
      </c>
      <c r="I502" s="91">
        <v>8</v>
      </c>
      <c r="J502" s="91">
        <v>1000</v>
      </c>
      <c r="K502" s="17" t="s">
        <v>146</v>
      </c>
    </row>
    <row r="503" spans="1:11" ht="12.75">
      <c r="A503" s="37">
        <v>9</v>
      </c>
      <c r="B503" s="37" t="s">
        <v>38</v>
      </c>
      <c r="C503" s="90" t="s">
        <v>1</v>
      </c>
      <c r="D503" s="32">
        <v>21973</v>
      </c>
      <c r="E503" s="17">
        <v>235</v>
      </c>
      <c r="F503" s="17">
        <v>46</v>
      </c>
      <c r="G503" s="17">
        <v>84</v>
      </c>
      <c r="H503" s="17">
        <v>15</v>
      </c>
      <c r="I503" s="91">
        <v>-88</v>
      </c>
      <c r="J503" s="91">
        <v>0</v>
      </c>
      <c r="K503" s="17" t="s">
        <v>144</v>
      </c>
    </row>
    <row r="504" spans="1:11" ht="12.75">
      <c r="A504" s="37">
        <v>10</v>
      </c>
      <c r="B504" s="37" t="s">
        <v>44</v>
      </c>
      <c r="C504" s="90" t="s">
        <v>1</v>
      </c>
      <c r="D504" s="32">
        <v>21604</v>
      </c>
      <c r="E504" s="17">
        <v>271</v>
      </c>
      <c r="F504" s="17">
        <v>25</v>
      </c>
      <c r="G504" s="17">
        <v>88</v>
      </c>
      <c r="H504" s="17">
        <v>15</v>
      </c>
      <c r="I504" s="91">
        <v>-77</v>
      </c>
      <c r="J504" s="91">
        <v>0</v>
      </c>
      <c r="K504" s="17" t="s">
        <v>152</v>
      </c>
    </row>
    <row r="505" spans="1:11" ht="12.75">
      <c r="A505" s="37">
        <v>11</v>
      </c>
      <c r="B505" s="37" t="s">
        <v>40</v>
      </c>
      <c r="C505" s="90" t="s">
        <v>1</v>
      </c>
      <c r="D505" s="32">
        <v>20809</v>
      </c>
      <c r="E505" s="17">
        <v>140</v>
      </c>
      <c r="F505" s="17">
        <v>10</v>
      </c>
      <c r="G505" s="17">
        <v>52</v>
      </c>
      <c r="H505" s="17">
        <v>13</v>
      </c>
      <c r="I505" s="91">
        <v>-149</v>
      </c>
      <c r="J505" s="91">
        <v>2000</v>
      </c>
      <c r="K505" s="17" t="s">
        <v>146</v>
      </c>
    </row>
    <row r="506" spans="1:11" ht="12.75">
      <c r="A506" s="37">
        <v>12</v>
      </c>
      <c r="B506" s="37" t="s">
        <v>48</v>
      </c>
      <c r="C506" s="90" t="s">
        <v>42</v>
      </c>
      <c r="D506" s="32">
        <v>20615</v>
      </c>
      <c r="E506" s="17">
        <v>162</v>
      </c>
      <c r="F506" s="17">
        <v>8</v>
      </c>
      <c r="G506" s="17">
        <v>114</v>
      </c>
      <c r="H506" s="17">
        <v>15</v>
      </c>
      <c r="I506" s="91">
        <v>-229</v>
      </c>
      <c r="J506" s="91">
        <v>0</v>
      </c>
      <c r="K506" s="17" t="s">
        <v>144</v>
      </c>
    </row>
    <row r="507" spans="1:11" ht="12.75">
      <c r="A507" s="37">
        <v>13</v>
      </c>
      <c r="B507" s="37" t="s">
        <v>43</v>
      </c>
      <c r="C507" s="90" t="s">
        <v>1</v>
      </c>
      <c r="D507" s="32">
        <v>20291</v>
      </c>
      <c r="E507" s="17">
        <v>206</v>
      </c>
      <c r="F507" s="17">
        <v>20</v>
      </c>
      <c r="G507" s="17">
        <v>136</v>
      </c>
      <c r="H507" s="17">
        <v>15</v>
      </c>
      <c r="I507" s="91">
        <v>-195</v>
      </c>
      <c r="J507" s="91">
        <v>0</v>
      </c>
      <c r="K507" s="17" t="s">
        <v>152</v>
      </c>
    </row>
    <row r="508" spans="1:11" ht="12.75">
      <c r="A508" s="37">
        <v>14</v>
      </c>
      <c r="B508" s="37" t="s">
        <v>49</v>
      </c>
      <c r="C508" s="90" t="s">
        <v>35</v>
      </c>
      <c r="D508" s="32">
        <v>18371</v>
      </c>
      <c r="E508" s="17">
        <v>155</v>
      </c>
      <c r="F508" s="17">
        <v>0</v>
      </c>
      <c r="G508" s="17">
        <v>64</v>
      </c>
      <c r="H508" s="17">
        <v>14</v>
      </c>
      <c r="I508" s="91">
        <v>-175</v>
      </c>
      <c r="J508" s="91">
        <v>1000</v>
      </c>
      <c r="K508" s="17" t="s">
        <v>161</v>
      </c>
    </row>
    <row r="509" spans="1:11" ht="12.75">
      <c r="A509" s="37">
        <v>15</v>
      </c>
      <c r="B509" s="37" t="s">
        <v>50</v>
      </c>
      <c r="C509" s="90" t="s">
        <v>42</v>
      </c>
      <c r="D509" s="32">
        <v>18164</v>
      </c>
      <c r="E509" s="17">
        <v>0</v>
      </c>
      <c r="F509" s="17">
        <v>0</v>
      </c>
      <c r="G509" s="17">
        <v>82</v>
      </c>
      <c r="H509" s="17">
        <v>15</v>
      </c>
      <c r="I509" s="91">
        <v>-367</v>
      </c>
      <c r="J509" s="91">
        <v>0</v>
      </c>
      <c r="K509" s="17" t="s">
        <v>161</v>
      </c>
    </row>
    <row r="510" spans="1:11" ht="12.75">
      <c r="A510" s="37">
        <v>16</v>
      </c>
      <c r="B510" s="37" t="s">
        <v>53</v>
      </c>
      <c r="C510" s="90" t="s">
        <v>35</v>
      </c>
      <c r="D510" s="32">
        <v>17920</v>
      </c>
      <c r="E510" s="17">
        <v>335</v>
      </c>
      <c r="F510" s="17">
        <v>54</v>
      </c>
      <c r="G510" s="17">
        <v>66</v>
      </c>
      <c r="H510" s="17">
        <v>10</v>
      </c>
      <c r="I510" s="91">
        <v>133</v>
      </c>
      <c r="J510" s="91">
        <v>2000</v>
      </c>
      <c r="K510" s="17" t="s">
        <v>152</v>
      </c>
    </row>
    <row r="511" spans="1:11" ht="12.75">
      <c r="A511" s="37">
        <v>17</v>
      </c>
      <c r="B511" s="37" t="s">
        <v>51</v>
      </c>
      <c r="C511" s="90" t="s">
        <v>1</v>
      </c>
      <c r="D511" s="32">
        <v>17897</v>
      </c>
      <c r="E511" s="17">
        <v>162</v>
      </c>
      <c r="F511" s="17">
        <v>26</v>
      </c>
      <c r="G511" s="17">
        <v>144</v>
      </c>
      <c r="H511" s="17">
        <v>15</v>
      </c>
      <c r="I511" s="91">
        <v>-241</v>
      </c>
      <c r="J511" s="91">
        <v>0</v>
      </c>
      <c r="K511" s="17" t="s">
        <v>144</v>
      </c>
    </row>
    <row r="512" spans="1:11" ht="12.75">
      <c r="A512" s="37">
        <v>18</v>
      </c>
      <c r="B512" s="37" t="s">
        <v>52</v>
      </c>
      <c r="C512" s="90" t="s">
        <v>35</v>
      </c>
      <c r="D512" s="32">
        <v>17806</v>
      </c>
      <c r="E512" s="17">
        <v>70</v>
      </c>
      <c r="F512" s="17">
        <v>0</v>
      </c>
      <c r="G512" s="17">
        <v>120</v>
      </c>
      <c r="H512" s="17">
        <v>15</v>
      </c>
      <c r="I512" s="91">
        <v>-335</v>
      </c>
      <c r="J512" s="91">
        <v>0</v>
      </c>
      <c r="K512" s="17" t="s">
        <v>144</v>
      </c>
    </row>
    <row r="513" spans="1:11" ht="12.75">
      <c r="A513" s="37">
        <v>19</v>
      </c>
      <c r="B513" s="37" t="s">
        <v>57</v>
      </c>
      <c r="C513" s="90" t="s">
        <v>1</v>
      </c>
      <c r="D513" s="32">
        <v>15368</v>
      </c>
      <c r="E513" s="17">
        <v>130</v>
      </c>
      <c r="F513" s="17">
        <v>24</v>
      </c>
      <c r="G513" s="17">
        <v>56</v>
      </c>
      <c r="H513" s="17">
        <v>13</v>
      </c>
      <c r="I513" s="91">
        <v>-149</v>
      </c>
      <c r="J513" s="91">
        <v>0</v>
      </c>
      <c r="K513" s="17" t="s">
        <v>144</v>
      </c>
    </row>
    <row r="514" spans="1:11" ht="12.75">
      <c r="A514" s="37">
        <v>20</v>
      </c>
      <c r="B514" s="37" t="s">
        <v>62</v>
      </c>
      <c r="C514" s="90" t="s">
        <v>61</v>
      </c>
      <c r="D514" s="32">
        <v>14753</v>
      </c>
      <c r="E514" s="17">
        <v>205</v>
      </c>
      <c r="F514" s="17">
        <v>15</v>
      </c>
      <c r="G514" s="17">
        <v>120</v>
      </c>
      <c r="H514" s="17">
        <v>11</v>
      </c>
      <c r="I514" s="91">
        <v>-109</v>
      </c>
      <c r="J514" s="91">
        <v>0</v>
      </c>
      <c r="K514" s="17" t="s">
        <v>146</v>
      </c>
    </row>
    <row r="515" spans="1:11" ht="12.75">
      <c r="A515" s="37">
        <v>21</v>
      </c>
      <c r="B515" s="37" t="s">
        <v>56</v>
      </c>
      <c r="C515" s="90" t="s">
        <v>42</v>
      </c>
      <c r="D515" s="32">
        <v>14537</v>
      </c>
      <c r="E515" s="17">
        <v>0</v>
      </c>
      <c r="F515" s="17">
        <v>0</v>
      </c>
      <c r="G515" s="17">
        <v>58</v>
      </c>
      <c r="H515" s="17">
        <v>14</v>
      </c>
      <c r="I515" s="91">
        <v>-324</v>
      </c>
      <c r="J515" s="91">
        <v>0</v>
      </c>
      <c r="K515" s="17" t="s">
        <v>156</v>
      </c>
    </row>
    <row r="516" spans="1:11" ht="12.75">
      <c r="A516" s="37">
        <v>22</v>
      </c>
      <c r="B516" s="37" t="s">
        <v>55</v>
      </c>
      <c r="C516" s="90" t="s">
        <v>1</v>
      </c>
      <c r="D516" s="32">
        <v>14523</v>
      </c>
      <c r="E516" s="17">
        <v>60</v>
      </c>
      <c r="F516" s="17">
        <v>13</v>
      </c>
      <c r="G516" s="17">
        <v>66</v>
      </c>
      <c r="H516" s="17">
        <v>15</v>
      </c>
      <c r="I516" s="91">
        <v>-278</v>
      </c>
      <c r="J516" s="91">
        <v>0</v>
      </c>
      <c r="K516" s="17" t="s">
        <v>156</v>
      </c>
    </row>
    <row r="517" spans="1:11" ht="12.75">
      <c r="A517" s="37">
        <v>23</v>
      </c>
      <c r="B517" s="37" t="s">
        <v>59</v>
      </c>
      <c r="C517" s="90" t="s">
        <v>1</v>
      </c>
      <c r="D517" s="32">
        <v>13754</v>
      </c>
      <c r="E517" s="17">
        <v>170</v>
      </c>
      <c r="F517" s="17">
        <v>30</v>
      </c>
      <c r="G517" s="17">
        <v>80</v>
      </c>
      <c r="H517" s="17">
        <v>9</v>
      </c>
      <c r="I517" s="91">
        <v>-51</v>
      </c>
      <c r="J517" s="91">
        <v>0</v>
      </c>
      <c r="K517" s="17" t="s">
        <v>144</v>
      </c>
    </row>
    <row r="518" spans="1:11" ht="12.75">
      <c r="A518" s="37">
        <v>24</v>
      </c>
      <c r="B518" s="37" t="s">
        <v>74</v>
      </c>
      <c r="C518" s="90" t="s">
        <v>75</v>
      </c>
      <c r="D518" s="32">
        <v>11021</v>
      </c>
      <c r="E518" s="17">
        <v>182</v>
      </c>
      <c r="F518" s="17">
        <v>29</v>
      </c>
      <c r="G518" s="17">
        <v>60</v>
      </c>
      <c r="H518" s="17">
        <v>7</v>
      </c>
      <c r="I518" s="91">
        <v>18</v>
      </c>
      <c r="J518" s="91">
        <v>0</v>
      </c>
      <c r="K518" s="17" t="s">
        <v>144</v>
      </c>
    </row>
    <row r="519" spans="1:11" ht="12.75">
      <c r="A519" s="37">
        <v>25</v>
      </c>
      <c r="B519" s="37" t="s">
        <v>58</v>
      </c>
      <c r="C519" s="90" t="s">
        <v>87</v>
      </c>
      <c r="D519" s="32">
        <v>9974</v>
      </c>
      <c r="E519" s="17">
        <v>120</v>
      </c>
      <c r="F519" s="17">
        <v>14</v>
      </c>
      <c r="G519" s="17">
        <v>68</v>
      </c>
      <c r="H519" s="17">
        <v>8</v>
      </c>
      <c r="I519" s="91">
        <v>-86</v>
      </c>
      <c r="J519" s="91">
        <v>0</v>
      </c>
      <c r="K519" s="17" t="s">
        <v>144</v>
      </c>
    </row>
    <row r="520" spans="1:11" ht="12.75">
      <c r="A520" s="37">
        <v>26</v>
      </c>
      <c r="B520" s="37" t="s">
        <v>78</v>
      </c>
      <c r="C520" s="90" t="s">
        <v>42</v>
      </c>
      <c r="D520" s="32">
        <v>4986</v>
      </c>
      <c r="E520" s="17">
        <v>60</v>
      </c>
      <c r="F520" s="17">
        <v>0</v>
      </c>
      <c r="G520" s="17">
        <v>8</v>
      </c>
      <c r="H520" s="17">
        <v>4</v>
      </c>
      <c r="I520" s="91">
        <v>-24</v>
      </c>
      <c r="J520" s="91">
        <v>0</v>
      </c>
      <c r="K520" s="17" t="s">
        <v>161</v>
      </c>
    </row>
    <row r="521" spans="1:11" ht="12.75">
      <c r="A521" s="37">
        <v>27</v>
      </c>
      <c r="B521" s="37" t="s">
        <v>97</v>
      </c>
      <c r="C521" s="90" t="s">
        <v>98</v>
      </c>
      <c r="D521" s="32">
        <v>4328</v>
      </c>
      <c r="E521" s="17">
        <v>55</v>
      </c>
      <c r="F521" s="17">
        <v>16</v>
      </c>
      <c r="G521" s="17">
        <v>20</v>
      </c>
      <c r="H521" s="17">
        <v>3</v>
      </c>
      <c r="I521" s="91">
        <v>-6</v>
      </c>
      <c r="J521" s="91">
        <v>0</v>
      </c>
      <c r="K521" s="17" t="s">
        <v>156</v>
      </c>
    </row>
    <row r="522" spans="1:11" ht="12.75">
      <c r="A522" s="37">
        <v>28</v>
      </c>
      <c r="B522" s="37" t="s">
        <v>85</v>
      </c>
      <c r="C522" s="90" t="s">
        <v>86</v>
      </c>
      <c r="D522" s="32">
        <v>3549</v>
      </c>
      <c r="E522" s="17">
        <v>60</v>
      </c>
      <c r="F522" s="17">
        <v>0</v>
      </c>
      <c r="G522" s="17">
        <v>8</v>
      </c>
      <c r="H522" s="17">
        <v>2</v>
      </c>
      <c r="I522" s="91">
        <v>14</v>
      </c>
      <c r="J522" s="91">
        <v>0</v>
      </c>
      <c r="K522" s="17" t="s">
        <v>144</v>
      </c>
    </row>
    <row r="523" spans="1:11" ht="12.75">
      <c r="A523" s="37">
        <v>29</v>
      </c>
      <c r="B523" s="37" t="s">
        <v>79</v>
      </c>
      <c r="C523" s="90" t="s">
        <v>81</v>
      </c>
      <c r="D523" s="32">
        <v>3106</v>
      </c>
      <c r="E523" s="17">
        <v>50</v>
      </c>
      <c r="F523" s="17">
        <v>0</v>
      </c>
      <c r="G523" s="17">
        <v>9</v>
      </c>
      <c r="H523" s="17">
        <v>2</v>
      </c>
      <c r="I523" s="91">
        <v>3</v>
      </c>
      <c r="J523" s="91">
        <v>0</v>
      </c>
      <c r="K523" s="17" t="s">
        <v>162</v>
      </c>
    </row>
    <row r="524" spans="1:11" ht="12.75">
      <c r="A524" s="37">
        <v>30</v>
      </c>
      <c r="B524" s="37" t="s">
        <v>80</v>
      </c>
      <c r="C524" s="90" t="s">
        <v>81</v>
      </c>
      <c r="D524" s="32">
        <v>2089</v>
      </c>
      <c r="E524" s="17">
        <v>0</v>
      </c>
      <c r="F524" s="17">
        <v>0</v>
      </c>
      <c r="G524" s="17">
        <v>12</v>
      </c>
      <c r="H524" s="17">
        <v>2</v>
      </c>
      <c r="I524" s="91">
        <v>-50</v>
      </c>
      <c r="J524" s="91">
        <v>0</v>
      </c>
      <c r="K524" s="17" t="s">
        <v>156</v>
      </c>
    </row>
    <row r="525" spans="1:11" ht="12.75">
      <c r="A525" s="37">
        <v>31</v>
      </c>
      <c r="B525" s="37" t="s">
        <v>82</v>
      </c>
      <c r="C525" s="90" t="s">
        <v>83</v>
      </c>
      <c r="D525" s="32">
        <v>2075</v>
      </c>
      <c r="E525" s="17">
        <v>70</v>
      </c>
      <c r="F525" s="17">
        <v>0</v>
      </c>
      <c r="G525" s="17">
        <v>2</v>
      </c>
      <c r="H525" s="17">
        <v>1</v>
      </c>
      <c r="I525" s="91">
        <v>49</v>
      </c>
      <c r="J525" s="91">
        <v>0</v>
      </c>
      <c r="K525" s="17" t="s">
        <v>156</v>
      </c>
    </row>
    <row r="526" spans="1:11" ht="12.75">
      <c r="A526" s="37">
        <v>32</v>
      </c>
      <c r="B526" s="37" t="s">
        <v>88</v>
      </c>
      <c r="C526" s="90" t="s">
        <v>89</v>
      </c>
      <c r="D526" s="32">
        <v>1636</v>
      </c>
      <c r="E526" s="17">
        <v>51</v>
      </c>
      <c r="F526" s="17">
        <v>17</v>
      </c>
      <c r="G526" s="17">
        <v>8</v>
      </c>
      <c r="H526" s="17">
        <v>1</v>
      </c>
      <c r="I526" s="91">
        <v>41</v>
      </c>
      <c r="J526" s="91">
        <v>0</v>
      </c>
      <c r="K526" s="17" t="s">
        <v>156</v>
      </c>
    </row>
    <row r="527" spans="1:11" ht="12.75">
      <c r="A527" s="37">
        <v>33</v>
      </c>
      <c r="B527" s="37" t="s">
        <v>96</v>
      </c>
      <c r="C527" s="90" t="s">
        <v>89</v>
      </c>
      <c r="D527" s="32">
        <v>1540</v>
      </c>
      <c r="E527" s="17">
        <v>0</v>
      </c>
      <c r="F527" s="17">
        <v>0</v>
      </c>
      <c r="G527" s="17">
        <v>16</v>
      </c>
      <c r="H527" s="17">
        <v>1</v>
      </c>
      <c r="I527" s="91">
        <v>-35</v>
      </c>
      <c r="J527" s="91">
        <v>0</v>
      </c>
      <c r="K527" s="17" t="s">
        <v>156</v>
      </c>
    </row>
    <row r="528" spans="1:11" ht="12.75">
      <c r="A528" s="37">
        <v>34</v>
      </c>
      <c r="B528" s="37" t="s">
        <v>94</v>
      </c>
      <c r="C528" s="90" t="s">
        <v>83</v>
      </c>
      <c r="D528" s="32">
        <v>1316</v>
      </c>
      <c r="E528" s="17">
        <v>0</v>
      </c>
      <c r="F528" s="17">
        <v>0</v>
      </c>
      <c r="G528" s="17">
        <v>4</v>
      </c>
      <c r="H528" s="17">
        <v>1</v>
      </c>
      <c r="I528" s="91">
        <v>-23</v>
      </c>
      <c r="J528" s="91">
        <v>0</v>
      </c>
      <c r="K528" s="17" t="s">
        <v>156</v>
      </c>
    </row>
    <row r="529" spans="1:11" ht="12.75">
      <c r="A529" s="37">
        <v>35</v>
      </c>
      <c r="B529" s="37" t="s">
        <v>99</v>
      </c>
      <c r="C529" s="90" t="s">
        <v>75</v>
      </c>
      <c r="D529" s="32">
        <v>1262</v>
      </c>
      <c r="E529" s="17">
        <v>0</v>
      </c>
      <c r="F529" s="17">
        <v>0</v>
      </c>
      <c r="G529" s="17">
        <v>8</v>
      </c>
      <c r="H529" s="17">
        <v>1</v>
      </c>
      <c r="I529" s="91">
        <v>-27</v>
      </c>
      <c r="J529" s="91">
        <v>0</v>
      </c>
      <c r="K529" s="17" t="s">
        <v>156</v>
      </c>
    </row>
    <row r="530" spans="1:11" ht="12.75">
      <c r="A530" s="37">
        <v>36</v>
      </c>
      <c r="B530" s="37" t="s">
        <v>100</v>
      </c>
      <c r="C530" s="90" t="s">
        <v>101</v>
      </c>
      <c r="D530" s="32">
        <v>1146</v>
      </c>
      <c r="E530" s="17">
        <v>0</v>
      </c>
      <c r="F530" s="17">
        <v>0</v>
      </c>
      <c r="G530" s="17">
        <v>14</v>
      </c>
      <c r="H530" s="17">
        <v>1</v>
      </c>
      <c r="I530" s="91">
        <v>-33</v>
      </c>
      <c r="J530" s="91">
        <v>0</v>
      </c>
      <c r="K530" s="17" t="s">
        <v>144</v>
      </c>
    </row>
    <row r="531" spans="1:11" ht="12.75">
      <c r="A531" s="37"/>
      <c r="B531" s="37"/>
      <c r="C531" s="37"/>
      <c r="D531" s="32"/>
      <c r="E531" s="32">
        <f aca="true" t="shared" si="13" ref="E531:J531">SUM(E495:E530)</f>
        <v>6035</v>
      </c>
      <c r="F531" s="32">
        <f t="shared" si="13"/>
        <v>710</v>
      </c>
      <c r="G531" s="32">
        <f t="shared" si="13"/>
        <v>2201</v>
      </c>
      <c r="H531" s="32">
        <f t="shared" si="13"/>
        <v>355</v>
      </c>
      <c r="I531" s="32">
        <f t="shared" si="13"/>
        <v>-2201</v>
      </c>
      <c r="J531" s="32">
        <f t="shared" si="13"/>
        <v>8000</v>
      </c>
      <c r="K531" s="32">
        <f>(J531/1000)*10</f>
        <v>80</v>
      </c>
    </row>
    <row r="533" spans="1:11" ht="18">
      <c r="A533" s="321" t="s">
        <v>102</v>
      </c>
      <c r="B533" s="321"/>
      <c r="C533" s="321"/>
      <c r="D533" s="321"/>
      <c r="E533" s="321"/>
      <c r="F533" s="321"/>
      <c r="G533" s="321"/>
      <c r="H533" s="321"/>
      <c r="I533" s="321"/>
      <c r="J533" s="321"/>
      <c r="K533" s="321"/>
    </row>
    <row r="534" spans="1:11" ht="18">
      <c r="A534" s="321" t="s">
        <v>185</v>
      </c>
      <c r="B534" s="321"/>
      <c r="C534" s="321"/>
      <c r="D534" s="321"/>
      <c r="E534" s="321"/>
      <c r="F534" s="321"/>
      <c r="G534" s="321"/>
      <c r="H534" s="321"/>
      <c r="I534" s="321"/>
      <c r="J534" s="321"/>
      <c r="K534" s="321"/>
    </row>
    <row r="535" spans="1:11" ht="12.75">
      <c r="A535" s="69" t="s">
        <v>63</v>
      </c>
      <c r="B535" s="69" t="s">
        <v>64</v>
      </c>
      <c r="C535" s="69" t="s">
        <v>65</v>
      </c>
      <c r="D535" s="69" t="s">
        <v>66</v>
      </c>
      <c r="E535" s="68" t="s">
        <v>9</v>
      </c>
      <c r="F535" s="68" t="s">
        <v>10</v>
      </c>
      <c r="G535" s="68" t="s">
        <v>11</v>
      </c>
      <c r="H535" s="68" t="s">
        <v>67</v>
      </c>
      <c r="I535" s="68" t="s">
        <v>68</v>
      </c>
      <c r="J535" s="68"/>
      <c r="K535" s="68" t="s">
        <v>69</v>
      </c>
    </row>
    <row r="536" spans="1:11" ht="12.75">
      <c r="A536" s="37">
        <v>1</v>
      </c>
      <c r="B536" s="37" t="s">
        <v>0</v>
      </c>
      <c r="C536" s="90" t="s">
        <v>1</v>
      </c>
      <c r="D536" s="32">
        <v>28820</v>
      </c>
      <c r="E536" s="17">
        <v>571</v>
      </c>
      <c r="F536" s="17">
        <v>89</v>
      </c>
      <c r="G536" s="17">
        <v>90</v>
      </c>
      <c r="H536" s="17">
        <v>16</v>
      </c>
      <c r="I536" s="91">
        <v>266</v>
      </c>
      <c r="J536" s="91">
        <v>0</v>
      </c>
      <c r="K536" s="17" t="s">
        <v>144</v>
      </c>
    </row>
    <row r="537" spans="1:11" ht="12.75">
      <c r="A537" s="37">
        <v>2</v>
      </c>
      <c r="B537" s="37" t="s">
        <v>47</v>
      </c>
      <c r="C537" s="90" t="s">
        <v>1</v>
      </c>
      <c r="D537" s="32">
        <v>24745</v>
      </c>
      <c r="E537" s="17">
        <v>345</v>
      </c>
      <c r="F537" s="17">
        <v>18</v>
      </c>
      <c r="G537" s="17">
        <v>34</v>
      </c>
      <c r="H537" s="17">
        <v>16</v>
      </c>
      <c r="I537" s="91">
        <v>25</v>
      </c>
      <c r="J537" s="91">
        <v>0</v>
      </c>
      <c r="K537" s="17" t="s">
        <v>153</v>
      </c>
    </row>
    <row r="538" spans="1:11" ht="12.75">
      <c r="A538" s="37">
        <v>3</v>
      </c>
      <c r="B538" s="37" t="s">
        <v>37</v>
      </c>
      <c r="C538" s="90" t="s">
        <v>31</v>
      </c>
      <c r="D538" s="32">
        <v>24738</v>
      </c>
      <c r="E538" s="17">
        <v>477</v>
      </c>
      <c r="F538" s="17">
        <v>62</v>
      </c>
      <c r="G538" s="17">
        <v>64</v>
      </c>
      <c r="H538" s="17">
        <v>16</v>
      </c>
      <c r="I538" s="91">
        <v>171</v>
      </c>
      <c r="J538" s="91">
        <v>0</v>
      </c>
      <c r="K538" s="17" t="s">
        <v>144</v>
      </c>
    </row>
    <row r="539" spans="1:11" ht="12.75">
      <c r="A539" s="37">
        <v>4</v>
      </c>
      <c r="B539" s="37" t="s">
        <v>30</v>
      </c>
      <c r="C539" s="90" t="s">
        <v>31</v>
      </c>
      <c r="D539" s="32">
        <v>24668</v>
      </c>
      <c r="E539" s="17">
        <v>254</v>
      </c>
      <c r="F539" s="17">
        <v>43</v>
      </c>
      <c r="G539" s="17">
        <v>92</v>
      </c>
      <c r="H539" s="17">
        <v>15</v>
      </c>
      <c r="I539" s="91">
        <v>-80</v>
      </c>
      <c r="J539" s="91">
        <v>1000</v>
      </c>
      <c r="K539" s="17" t="s">
        <v>152</v>
      </c>
    </row>
    <row r="540" spans="1:11" ht="12.75">
      <c r="A540" s="37">
        <v>5</v>
      </c>
      <c r="B540" s="37" t="s">
        <v>36</v>
      </c>
      <c r="C540" s="90" t="s">
        <v>1</v>
      </c>
      <c r="D540" s="32">
        <v>24597</v>
      </c>
      <c r="E540" s="17">
        <v>488</v>
      </c>
      <c r="F540" s="17">
        <v>48</v>
      </c>
      <c r="G540" s="17">
        <v>124</v>
      </c>
      <c r="H540" s="17">
        <v>16</v>
      </c>
      <c r="I540" s="91">
        <v>108</v>
      </c>
      <c r="J540" s="91">
        <v>0</v>
      </c>
      <c r="K540" s="17" t="s">
        <v>156</v>
      </c>
    </row>
    <row r="541" spans="1:11" ht="12.75">
      <c r="A541" s="37">
        <v>6</v>
      </c>
      <c r="B541" s="37" t="s">
        <v>38</v>
      </c>
      <c r="C541" s="90" t="s">
        <v>1</v>
      </c>
      <c r="D541" s="32">
        <v>23972</v>
      </c>
      <c r="E541" s="17">
        <v>310</v>
      </c>
      <c r="F541" s="17">
        <v>46</v>
      </c>
      <c r="G541" s="17">
        <v>86</v>
      </c>
      <c r="H541" s="17">
        <v>16</v>
      </c>
      <c r="I541" s="91">
        <v>-34</v>
      </c>
      <c r="J541" s="91">
        <v>0</v>
      </c>
      <c r="K541" s="17" t="s">
        <v>153</v>
      </c>
    </row>
    <row r="542" spans="1:11" ht="12.75">
      <c r="A542" s="37">
        <v>7</v>
      </c>
      <c r="B542" s="37" t="s">
        <v>34</v>
      </c>
      <c r="C542" s="90" t="s">
        <v>35</v>
      </c>
      <c r="D542" s="32">
        <v>23919</v>
      </c>
      <c r="E542" s="17">
        <v>416</v>
      </c>
      <c r="F542" s="17">
        <v>62</v>
      </c>
      <c r="G542" s="17">
        <v>116</v>
      </c>
      <c r="H542" s="17">
        <v>15</v>
      </c>
      <c r="I542" s="91">
        <v>77</v>
      </c>
      <c r="J542" s="91">
        <v>1000</v>
      </c>
      <c r="K542" s="17" t="s">
        <v>156</v>
      </c>
    </row>
    <row r="543" spans="1:11" ht="12.75">
      <c r="A543" s="37">
        <v>8</v>
      </c>
      <c r="B543" s="37" t="s">
        <v>39</v>
      </c>
      <c r="C543" s="90" t="s">
        <v>1</v>
      </c>
      <c r="D543" s="32">
        <v>23053</v>
      </c>
      <c r="E543" s="17">
        <v>320</v>
      </c>
      <c r="F543" s="17">
        <v>42</v>
      </c>
      <c r="G543" s="17">
        <v>96</v>
      </c>
      <c r="H543" s="17">
        <v>15</v>
      </c>
      <c r="I543" s="91">
        <v>-19</v>
      </c>
      <c r="J543" s="91">
        <v>1000</v>
      </c>
      <c r="K543" s="17" t="s">
        <v>144</v>
      </c>
    </row>
    <row r="544" spans="1:11" ht="12.75">
      <c r="A544" s="37">
        <v>9</v>
      </c>
      <c r="B544" s="37" t="s">
        <v>41</v>
      </c>
      <c r="C544" s="90" t="s">
        <v>42</v>
      </c>
      <c r="D544" s="32">
        <v>22906</v>
      </c>
      <c r="E544" s="17">
        <v>295</v>
      </c>
      <c r="F544" s="17">
        <v>21</v>
      </c>
      <c r="G544" s="17">
        <v>66</v>
      </c>
      <c r="H544" s="17">
        <v>16</v>
      </c>
      <c r="I544" s="91">
        <v>-54</v>
      </c>
      <c r="J544" s="91">
        <v>0</v>
      </c>
      <c r="K544" s="17" t="s">
        <v>152</v>
      </c>
    </row>
    <row r="545" spans="1:11" ht="12.75">
      <c r="A545" s="37">
        <v>10</v>
      </c>
      <c r="B545" s="37" t="s">
        <v>44</v>
      </c>
      <c r="C545" s="90" t="s">
        <v>1</v>
      </c>
      <c r="D545" s="32">
        <v>22889</v>
      </c>
      <c r="E545" s="17">
        <v>271</v>
      </c>
      <c r="F545" s="17">
        <v>25</v>
      </c>
      <c r="G545" s="17">
        <v>94</v>
      </c>
      <c r="H545" s="17">
        <v>16</v>
      </c>
      <c r="I545" s="91">
        <v>-102</v>
      </c>
      <c r="J545" s="91">
        <v>0</v>
      </c>
      <c r="K545" s="17" t="s">
        <v>144</v>
      </c>
    </row>
    <row r="546" spans="1:11" ht="12.75">
      <c r="A546" s="37">
        <v>11</v>
      </c>
      <c r="B546" s="37" t="s">
        <v>40</v>
      </c>
      <c r="C546" s="90" t="s">
        <v>1</v>
      </c>
      <c r="D546" s="32">
        <v>22565</v>
      </c>
      <c r="E546" s="17">
        <v>184</v>
      </c>
      <c r="F546" s="17">
        <v>10</v>
      </c>
      <c r="G546" s="17">
        <v>56</v>
      </c>
      <c r="H546" s="17">
        <v>14</v>
      </c>
      <c r="I546" s="91">
        <v>-128</v>
      </c>
      <c r="J546" s="91">
        <v>2000</v>
      </c>
      <c r="K546" s="17" t="s">
        <v>144</v>
      </c>
    </row>
    <row r="547" spans="1:11" ht="12.75">
      <c r="A547" s="37">
        <v>12</v>
      </c>
      <c r="B547" s="37" t="s">
        <v>48</v>
      </c>
      <c r="C547" s="90" t="s">
        <v>42</v>
      </c>
      <c r="D547" s="32">
        <v>22195</v>
      </c>
      <c r="E547" s="17">
        <v>162</v>
      </c>
      <c r="F547" s="17">
        <v>8</v>
      </c>
      <c r="G547" s="17">
        <v>122</v>
      </c>
      <c r="H547" s="17">
        <v>16</v>
      </c>
      <c r="I547" s="91">
        <v>-256</v>
      </c>
      <c r="J547" s="91">
        <v>0</v>
      </c>
      <c r="K547" s="17" t="s">
        <v>144</v>
      </c>
    </row>
    <row r="548" spans="1:11" ht="12.75">
      <c r="A548" s="37">
        <v>13</v>
      </c>
      <c r="B548" s="37" t="s">
        <v>43</v>
      </c>
      <c r="C548" s="90" t="s">
        <v>1</v>
      </c>
      <c r="D548" s="32">
        <v>21115</v>
      </c>
      <c r="E548" s="17">
        <v>206</v>
      </c>
      <c r="F548" s="17">
        <v>20</v>
      </c>
      <c r="G548" s="17">
        <v>154</v>
      </c>
      <c r="H548" s="17">
        <v>16</v>
      </c>
      <c r="I548" s="91">
        <v>-232</v>
      </c>
      <c r="J548" s="91">
        <v>0</v>
      </c>
      <c r="K548" s="17" t="s">
        <v>144</v>
      </c>
    </row>
    <row r="549" spans="1:11" ht="12.75">
      <c r="A549" s="37">
        <v>14</v>
      </c>
      <c r="B549" s="37" t="s">
        <v>49</v>
      </c>
      <c r="C549" s="90" t="s">
        <v>35</v>
      </c>
      <c r="D549" s="32">
        <v>19784</v>
      </c>
      <c r="E549" s="17">
        <v>155</v>
      </c>
      <c r="F549" s="17">
        <v>0</v>
      </c>
      <c r="G549" s="17">
        <v>66</v>
      </c>
      <c r="H549" s="17">
        <v>15</v>
      </c>
      <c r="I549" s="91">
        <v>-196</v>
      </c>
      <c r="J549" s="91">
        <v>1000</v>
      </c>
      <c r="K549" s="17" t="s">
        <v>144</v>
      </c>
    </row>
    <row r="550" spans="1:11" ht="12.75">
      <c r="A550" s="37">
        <v>15</v>
      </c>
      <c r="B550" s="37" t="s">
        <v>50</v>
      </c>
      <c r="C550" s="90" t="s">
        <v>42</v>
      </c>
      <c r="D550" s="32">
        <v>19682</v>
      </c>
      <c r="E550" s="17">
        <v>0</v>
      </c>
      <c r="F550" s="17">
        <v>0</v>
      </c>
      <c r="G550" s="17">
        <v>82</v>
      </c>
      <c r="H550" s="17">
        <v>16</v>
      </c>
      <c r="I550" s="91">
        <v>-386</v>
      </c>
      <c r="J550" s="91">
        <v>0</v>
      </c>
      <c r="K550" s="17" t="s">
        <v>144</v>
      </c>
    </row>
    <row r="551" spans="1:11" ht="12.75">
      <c r="A551" s="37">
        <v>16</v>
      </c>
      <c r="B551" s="37" t="s">
        <v>51</v>
      </c>
      <c r="C551" s="90" t="s">
        <v>1</v>
      </c>
      <c r="D551" s="32">
        <v>19546</v>
      </c>
      <c r="E551" s="17">
        <v>162</v>
      </c>
      <c r="F551" s="17">
        <v>26</v>
      </c>
      <c r="G551" s="17">
        <v>148</v>
      </c>
      <c r="H551" s="17">
        <v>16</v>
      </c>
      <c r="I551" s="91">
        <v>-264</v>
      </c>
      <c r="J551" s="91">
        <v>0</v>
      </c>
      <c r="K551" s="17" t="s">
        <v>161</v>
      </c>
    </row>
    <row r="552" spans="1:11" ht="12.75">
      <c r="A552" s="37">
        <v>17</v>
      </c>
      <c r="B552" s="37" t="s">
        <v>52</v>
      </c>
      <c r="C552" s="90" t="s">
        <v>35</v>
      </c>
      <c r="D552" s="32">
        <v>18916</v>
      </c>
      <c r="E552" s="17">
        <v>70</v>
      </c>
      <c r="F552" s="17">
        <v>0</v>
      </c>
      <c r="G552" s="17">
        <v>124</v>
      </c>
      <c r="H552" s="17">
        <v>16</v>
      </c>
      <c r="I552" s="91">
        <v>-358</v>
      </c>
      <c r="J552" s="91">
        <v>0</v>
      </c>
      <c r="K552" s="17" t="s">
        <v>161</v>
      </c>
    </row>
    <row r="553" spans="1:11" ht="12.75">
      <c r="A553" s="37">
        <v>18</v>
      </c>
      <c r="B553" s="37" t="s">
        <v>53</v>
      </c>
      <c r="C553" s="90" t="s">
        <v>35</v>
      </c>
      <c r="D553" s="32">
        <v>17920</v>
      </c>
      <c r="E553" s="17">
        <v>335</v>
      </c>
      <c r="F553" s="17">
        <v>54</v>
      </c>
      <c r="G553" s="17">
        <v>66</v>
      </c>
      <c r="H553" s="17">
        <v>10</v>
      </c>
      <c r="I553" s="91">
        <v>133</v>
      </c>
      <c r="J553" s="91">
        <v>2000</v>
      </c>
      <c r="K553" s="17" t="s">
        <v>152</v>
      </c>
    </row>
    <row r="554" spans="1:11" ht="12.75">
      <c r="A554" s="37">
        <v>19</v>
      </c>
      <c r="B554" s="37" t="s">
        <v>57</v>
      </c>
      <c r="C554" s="90" t="s">
        <v>1</v>
      </c>
      <c r="D554" s="32">
        <v>17147</v>
      </c>
      <c r="E554" s="17">
        <v>180</v>
      </c>
      <c r="F554" s="17">
        <v>24</v>
      </c>
      <c r="G554" s="17">
        <v>60</v>
      </c>
      <c r="H554" s="17">
        <v>14</v>
      </c>
      <c r="I554" s="91">
        <v>-122</v>
      </c>
      <c r="J554" s="91">
        <v>0</v>
      </c>
      <c r="K554" s="17" t="s">
        <v>144</v>
      </c>
    </row>
    <row r="555" spans="1:11" ht="12.75">
      <c r="A555" s="37">
        <v>20</v>
      </c>
      <c r="B555" s="37" t="s">
        <v>55</v>
      </c>
      <c r="C555" s="90" t="s">
        <v>1</v>
      </c>
      <c r="D555" s="32">
        <v>16330</v>
      </c>
      <c r="E555" s="17">
        <v>120</v>
      </c>
      <c r="F555" s="17">
        <v>22</v>
      </c>
      <c r="G555" s="17">
        <v>66</v>
      </c>
      <c r="H555" s="17">
        <v>16</v>
      </c>
      <c r="I555" s="91">
        <v>-228</v>
      </c>
      <c r="J555" s="91">
        <v>0</v>
      </c>
      <c r="K555" s="17" t="s">
        <v>146</v>
      </c>
    </row>
    <row r="556" spans="1:11" ht="12.75">
      <c r="A556" s="37">
        <v>21</v>
      </c>
      <c r="B556" s="37" t="s">
        <v>62</v>
      </c>
      <c r="C556" s="90" t="s">
        <v>61</v>
      </c>
      <c r="D556" s="32">
        <v>15167</v>
      </c>
      <c r="E556" s="17">
        <v>205</v>
      </c>
      <c r="F556" s="17">
        <v>15</v>
      </c>
      <c r="G556" s="17">
        <v>148</v>
      </c>
      <c r="H556" s="17">
        <v>12</v>
      </c>
      <c r="I556" s="91">
        <v>-156</v>
      </c>
      <c r="J556" s="91">
        <v>0</v>
      </c>
      <c r="K556" s="17" t="s">
        <v>156</v>
      </c>
    </row>
    <row r="557" spans="1:11" ht="12.75">
      <c r="A557" s="37">
        <v>22</v>
      </c>
      <c r="B557" s="37" t="s">
        <v>59</v>
      </c>
      <c r="C557" s="90" t="s">
        <v>1</v>
      </c>
      <c r="D557" s="32">
        <v>14923</v>
      </c>
      <c r="E557" s="17">
        <v>170</v>
      </c>
      <c r="F557" s="17">
        <v>30</v>
      </c>
      <c r="G557" s="17">
        <v>92</v>
      </c>
      <c r="H557" s="17">
        <v>10</v>
      </c>
      <c r="I557" s="91">
        <v>-82</v>
      </c>
      <c r="J557" s="91">
        <v>0</v>
      </c>
      <c r="K557" s="17" t="s">
        <v>161</v>
      </c>
    </row>
    <row r="558" spans="1:11" ht="12.75">
      <c r="A558" s="37">
        <v>23</v>
      </c>
      <c r="B558" s="37" t="s">
        <v>56</v>
      </c>
      <c r="C558" s="90" t="s">
        <v>42</v>
      </c>
      <c r="D558" s="32">
        <v>14537</v>
      </c>
      <c r="E558" s="17">
        <v>0</v>
      </c>
      <c r="F558" s="17">
        <v>0</v>
      </c>
      <c r="G558" s="17">
        <v>58</v>
      </c>
      <c r="H558" s="17">
        <v>14</v>
      </c>
      <c r="I558" s="91">
        <v>-324</v>
      </c>
      <c r="J558" s="91">
        <v>0</v>
      </c>
      <c r="K558" s="17" t="s">
        <v>152</v>
      </c>
    </row>
    <row r="559" spans="1:11" ht="12.75">
      <c r="A559" s="37">
        <v>24</v>
      </c>
      <c r="B559" s="37" t="s">
        <v>58</v>
      </c>
      <c r="C559" s="90" t="s">
        <v>87</v>
      </c>
      <c r="D559" s="32">
        <v>11908</v>
      </c>
      <c r="E559" s="17">
        <v>185</v>
      </c>
      <c r="F559" s="17">
        <v>27</v>
      </c>
      <c r="G559" s="17">
        <v>72</v>
      </c>
      <c r="H559" s="17">
        <v>9</v>
      </c>
      <c r="I559" s="91">
        <v>-31</v>
      </c>
      <c r="J559" s="91">
        <v>0</v>
      </c>
      <c r="K559" s="17" t="s">
        <v>161</v>
      </c>
    </row>
    <row r="560" spans="1:11" ht="12.75">
      <c r="A560" s="37">
        <v>25</v>
      </c>
      <c r="B560" s="37" t="s">
        <v>74</v>
      </c>
      <c r="C560" s="90" t="s">
        <v>75</v>
      </c>
      <c r="D560" s="32">
        <v>11021</v>
      </c>
      <c r="E560" s="17">
        <v>182</v>
      </c>
      <c r="F560" s="17">
        <v>29</v>
      </c>
      <c r="G560" s="17">
        <v>60</v>
      </c>
      <c r="H560" s="17">
        <v>7</v>
      </c>
      <c r="I560" s="91">
        <v>18</v>
      </c>
      <c r="J560" s="91">
        <v>0</v>
      </c>
      <c r="K560" s="17" t="s">
        <v>156</v>
      </c>
    </row>
    <row r="561" spans="1:11" ht="12.75">
      <c r="A561" s="37">
        <v>26</v>
      </c>
      <c r="B561" s="37" t="s">
        <v>78</v>
      </c>
      <c r="C561" s="90" t="s">
        <v>42</v>
      </c>
      <c r="D561" s="32">
        <v>4986</v>
      </c>
      <c r="E561" s="17">
        <v>60</v>
      </c>
      <c r="F561" s="17">
        <v>0</v>
      </c>
      <c r="G561" s="17">
        <v>8</v>
      </c>
      <c r="H561" s="17">
        <v>4</v>
      </c>
      <c r="I561" s="91">
        <v>-24</v>
      </c>
      <c r="J561" s="91">
        <v>0</v>
      </c>
      <c r="K561" s="17" t="s">
        <v>144</v>
      </c>
    </row>
    <row r="562" spans="1:11" ht="12.75">
      <c r="A562" s="37">
        <v>27</v>
      </c>
      <c r="B562" s="37" t="s">
        <v>97</v>
      </c>
      <c r="C562" s="90" t="s">
        <v>98</v>
      </c>
      <c r="D562" s="32">
        <v>4328</v>
      </c>
      <c r="E562" s="17">
        <v>55</v>
      </c>
      <c r="F562" s="17">
        <v>16</v>
      </c>
      <c r="G562" s="17">
        <v>20</v>
      </c>
      <c r="H562" s="17">
        <v>3</v>
      </c>
      <c r="I562" s="91">
        <v>-6</v>
      </c>
      <c r="J562" s="91">
        <v>0</v>
      </c>
      <c r="K562" s="17" t="s">
        <v>144</v>
      </c>
    </row>
    <row r="563" spans="1:11" ht="12.75">
      <c r="A563" s="37">
        <v>28</v>
      </c>
      <c r="B563" s="37" t="s">
        <v>85</v>
      </c>
      <c r="C563" s="90" t="s">
        <v>86</v>
      </c>
      <c r="D563" s="32">
        <v>3549</v>
      </c>
      <c r="E563" s="17">
        <v>60</v>
      </c>
      <c r="F563" s="17">
        <v>0</v>
      </c>
      <c r="G563" s="17">
        <v>8</v>
      </c>
      <c r="H563" s="17">
        <v>2</v>
      </c>
      <c r="I563" s="91">
        <v>14</v>
      </c>
      <c r="J563" s="91">
        <v>0</v>
      </c>
      <c r="K563" s="17" t="s">
        <v>144</v>
      </c>
    </row>
    <row r="564" spans="1:11" ht="12.75">
      <c r="A564" s="37">
        <v>29</v>
      </c>
      <c r="B564" s="37" t="s">
        <v>79</v>
      </c>
      <c r="C564" s="90" t="s">
        <v>81</v>
      </c>
      <c r="D564" s="32">
        <v>3106</v>
      </c>
      <c r="E564" s="17">
        <v>50</v>
      </c>
      <c r="F564" s="17">
        <v>0</v>
      </c>
      <c r="G564" s="17">
        <v>9</v>
      </c>
      <c r="H564" s="17">
        <v>2</v>
      </c>
      <c r="I564" s="91">
        <v>3</v>
      </c>
      <c r="J564" s="91">
        <v>0</v>
      </c>
      <c r="K564" s="17" t="s">
        <v>144</v>
      </c>
    </row>
    <row r="565" spans="1:11" ht="12.75">
      <c r="A565" s="37">
        <v>30</v>
      </c>
      <c r="B565" s="37" t="s">
        <v>80</v>
      </c>
      <c r="C565" s="90" t="s">
        <v>81</v>
      </c>
      <c r="D565" s="32">
        <v>2089</v>
      </c>
      <c r="E565" s="17">
        <v>0</v>
      </c>
      <c r="F565" s="17">
        <v>0</v>
      </c>
      <c r="G565" s="17">
        <v>12</v>
      </c>
      <c r="H565" s="17">
        <v>2</v>
      </c>
      <c r="I565" s="91">
        <v>-50</v>
      </c>
      <c r="J565" s="91">
        <v>0</v>
      </c>
      <c r="K565" s="17" t="s">
        <v>144</v>
      </c>
    </row>
    <row r="566" spans="1:11" ht="12.75">
      <c r="A566" s="37">
        <v>31</v>
      </c>
      <c r="B566" s="37" t="s">
        <v>82</v>
      </c>
      <c r="C566" s="90" t="s">
        <v>83</v>
      </c>
      <c r="D566" s="32">
        <v>2075</v>
      </c>
      <c r="E566" s="17">
        <v>70</v>
      </c>
      <c r="F566" s="17">
        <v>0</v>
      </c>
      <c r="G566" s="17">
        <v>2</v>
      </c>
      <c r="H566" s="17">
        <v>1</v>
      </c>
      <c r="I566" s="91">
        <v>49</v>
      </c>
      <c r="J566" s="91">
        <v>0</v>
      </c>
      <c r="K566" s="17" t="s">
        <v>144</v>
      </c>
    </row>
    <row r="567" spans="1:11" ht="12.75">
      <c r="A567" s="37">
        <v>32</v>
      </c>
      <c r="B567" s="37" t="s">
        <v>88</v>
      </c>
      <c r="C567" s="90" t="s">
        <v>89</v>
      </c>
      <c r="D567" s="32">
        <v>1636</v>
      </c>
      <c r="E567" s="17">
        <v>51</v>
      </c>
      <c r="F567" s="17">
        <v>17</v>
      </c>
      <c r="G567" s="17">
        <v>8</v>
      </c>
      <c r="H567" s="17">
        <v>1</v>
      </c>
      <c r="I567" s="91">
        <v>41</v>
      </c>
      <c r="J567" s="91">
        <v>0</v>
      </c>
      <c r="K567" s="17" t="s">
        <v>144</v>
      </c>
    </row>
    <row r="568" spans="1:11" ht="12.75">
      <c r="A568" s="37">
        <v>33</v>
      </c>
      <c r="B568" s="37" t="s">
        <v>96</v>
      </c>
      <c r="C568" s="90" t="s">
        <v>89</v>
      </c>
      <c r="D568" s="32">
        <v>1540</v>
      </c>
      <c r="E568" s="17">
        <v>0</v>
      </c>
      <c r="F568" s="17">
        <v>0</v>
      </c>
      <c r="G568" s="17">
        <v>16</v>
      </c>
      <c r="H568" s="17">
        <v>1</v>
      </c>
      <c r="I568" s="91">
        <v>-35</v>
      </c>
      <c r="J568" s="91">
        <v>0</v>
      </c>
      <c r="K568" s="17" t="s">
        <v>144</v>
      </c>
    </row>
    <row r="569" spans="1:11" ht="12.75">
      <c r="A569" s="37">
        <v>34</v>
      </c>
      <c r="B569" s="37" t="s">
        <v>94</v>
      </c>
      <c r="C569" s="90" t="s">
        <v>83</v>
      </c>
      <c r="D569" s="32">
        <v>1316</v>
      </c>
      <c r="E569" s="17">
        <v>0</v>
      </c>
      <c r="F569" s="17">
        <v>0</v>
      </c>
      <c r="G569" s="17">
        <v>4</v>
      </c>
      <c r="H569" s="17">
        <v>1</v>
      </c>
      <c r="I569" s="91">
        <v>-23</v>
      </c>
      <c r="J569" s="91">
        <v>0</v>
      </c>
      <c r="K569" s="17" t="s">
        <v>144</v>
      </c>
    </row>
    <row r="570" spans="1:11" ht="12.75">
      <c r="A570" s="37">
        <v>35</v>
      </c>
      <c r="B570" s="37" t="s">
        <v>99</v>
      </c>
      <c r="C570" s="90" t="s">
        <v>75</v>
      </c>
      <c r="D570" s="32">
        <v>1262</v>
      </c>
      <c r="E570" s="17">
        <v>0</v>
      </c>
      <c r="F570" s="17">
        <v>0</v>
      </c>
      <c r="G570" s="17">
        <v>8</v>
      </c>
      <c r="H570" s="17">
        <v>1</v>
      </c>
      <c r="I570" s="91">
        <v>-27</v>
      </c>
      <c r="J570" s="91">
        <v>0</v>
      </c>
      <c r="K570" s="17" t="s">
        <v>144</v>
      </c>
    </row>
    <row r="571" spans="1:11" ht="12.75">
      <c r="A571" s="37">
        <v>36</v>
      </c>
      <c r="B571" s="37" t="s">
        <v>100</v>
      </c>
      <c r="C571" s="90" t="s">
        <v>101</v>
      </c>
      <c r="D571" s="32">
        <v>1146</v>
      </c>
      <c r="E571" s="17">
        <v>0</v>
      </c>
      <c r="F571" s="17">
        <v>0</v>
      </c>
      <c r="G571" s="17">
        <v>14</v>
      </c>
      <c r="H571" s="17">
        <v>1</v>
      </c>
      <c r="I571" s="91">
        <v>-33</v>
      </c>
      <c r="J571" s="91">
        <v>0</v>
      </c>
      <c r="K571" s="17" t="s">
        <v>144</v>
      </c>
    </row>
    <row r="572" spans="1:11" ht="12.75">
      <c r="A572" s="37"/>
      <c r="B572" s="37"/>
      <c r="C572" s="37"/>
      <c r="D572" s="32"/>
      <c r="E572" s="32">
        <f aca="true" t="shared" si="14" ref="E572:J572">SUM(E536:E571)</f>
        <v>6409</v>
      </c>
      <c r="F572" s="32">
        <f t="shared" si="14"/>
        <v>754</v>
      </c>
      <c r="G572" s="32">
        <f t="shared" si="14"/>
        <v>2345</v>
      </c>
      <c r="H572" s="32">
        <f t="shared" si="14"/>
        <v>377</v>
      </c>
      <c r="I572" s="32">
        <f t="shared" si="14"/>
        <v>-2345</v>
      </c>
      <c r="J572" s="32">
        <f t="shared" si="14"/>
        <v>8000</v>
      </c>
      <c r="K572" s="32">
        <f>(J572/1000)*10</f>
        <v>80</v>
      </c>
    </row>
    <row r="574" spans="1:11" ht="18">
      <c r="A574" s="321" t="s">
        <v>102</v>
      </c>
      <c r="B574" s="321"/>
      <c r="C574" s="321"/>
      <c r="D574" s="321"/>
      <c r="E574" s="321"/>
      <c r="F574" s="321"/>
      <c r="G574" s="321"/>
      <c r="H574" s="321"/>
      <c r="I574" s="321"/>
      <c r="J574" s="321"/>
      <c r="K574" s="321"/>
    </row>
    <row r="575" spans="1:11" ht="18">
      <c r="A575" s="321" t="s">
        <v>186</v>
      </c>
      <c r="B575" s="321"/>
      <c r="C575" s="321"/>
      <c r="D575" s="321"/>
      <c r="E575" s="321"/>
      <c r="F575" s="321"/>
      <c r="G575" s="321"/>
      <c r="H575" s="321"/>
      <c r="I575" s="321"/>
      <c r="J575" s="321"/>
      <c r="K575" s="321"/>
    </row>
    <row r="576" spans="1:11" ht="12.75">
      <c r="A576" s="69" t="s">
        <v>63</v>
      </c>
      <c r="B576" s="69" t="s">
        <v>64</v>
      </c>
      <c r="C576" s="69" t="s">
        <v>65</v>
      </c>
      <c r="D576" s="69" t="s">
        <v>66</v>
      </c>
      <c r="E576" s="68" t="s">
        <v>9</v>
      </c>
      <c r="F576" s="68" t="s">
        <v>10</v>
      </c>
      <c r="G576" s="68" t="s">
        <v>11</v>
      </c>
      <c r="H576" s="68" t="s">
        <v>67</v>
      </c>
      <c r="I576" s="68" t="s">
        <v>68</v>
      </c>
      <c r="J576" s="68"/>
      <c r="K576" s="68" t="s">
        <v>69</v>
      </c>
    </row>
    <row r="577" spans="1:11" ht="12.75">
      <c r="A577" s="37">
        <v>1</v>
      </c>
      <c r="B577" s="37" t="s">
        <v>0</v>
      </c>
      <c r="C577" s="90" t="s">
        <v>1</v>
      </c>
      <c r="D577" s="32">
        <v>30603</v>
      </c>
      <c r="E577" s="17">
        <v>651</v>
      </c>
      <c r="F577" s="17">
        <v>98</v>
      </c>
      <c r="G577" s="17">
        <v>90</v>
      </c>
      <c r="H577" s="17">
        <v>17</v>
      </c>
      <c r="I577" s="91">
        <v>336</v>
      </c>
      <c r="J577" s="91">
        <v>0</v>
      </c>
      <c r="K577" s="17" t="s">
        <v>144</v>
      </c>
    </row>
    <row r="578" spans="1:11" ht="12.75">
      <c r="A578" s="37">
        <v>2</v>
      </c>
      <c r="B578" s="37" t="s">
        <v>37</v>
      </c>
      <c r="C578" s="90" t="s">
        <v>31</v>
      </c>
      <c r="D578" s="32">
        <v>26511</v>
      </c>
      <c r="E578" s="17">
        <v>552</v>
      </c>
      <c r="F578" s="17">
        <v>75</v>
      </c>
      <c r="G578" s="17">
        <v>66</v>
      </c>
      <c r="H578" s="17">
        <v>17</v>
      </c>
      <c r="I578" s="91">
        <v>238</v>
      </c>
      <c r="J578" s="91">
        <v>0</v>
      </c>
      <c r="K578" s="17" t="s">
        <v>161</v>
      </c>
    </row>
    <row r="579" spans="1:11" ht="12.75">
      <c r="A579" s="37">
        <v>3</v>
      </c>
      <c r="B579" s="37" t="s">
        <v>30</v>
      </c>
      <c r="C579" s="90" t="s">
        <v>31</v>
      </c>
      <c r="D579" s="32">
        <v>26136</v>
      </c>
      <c r="E579" s="17">
        <v>254</v>
      </c>
      <c r="F579" s="17">
        <v>43</v>
      </c>
      <c r="G579" s="17">
        <v>104</v>
      </c>
      <c r="H579" s="17">
        <v>16</v>
      </c>
      <c r="I579" s="91">
        <v>-111</v>
      </c>
      <c r="J579" s="91">
        <v>1000</v>
      </c>
      <c r="K579" s="17" t="s">
        <v>161</v>
      </c>
    </row>
    <row r="580" spans="1:11" ht="12.75">
      <c r="A580" s="37">
        <v>4</v>
      </c>
      <c r="B580" s="37" t="s">
        <v>47</v>
      </c>
      <c r="C580" s="90" t="s">
        <v>1</v>
      </c>
      <c r="D580" s="32">
        <v>25995</v>
      </c>
      <c r="E580" s="17">
        <v>345</v>
      </c>
      <c r="F580" s="17">
        <v>18</v>
      </c>
      <c r="G580" s="17">
        <v>38</v>
      </c>
      <c r="H580" s="17">
        <v>17</v>
      </c>
      <c r="I580" s="91">
        <v>2</v>
      </c>
      <c r="J580" s="91">
        <v>0</v>
      </c>
      <c r="K580" s="17" t="s">
        <v>152</v>
      </c>
    </row>
    <row r="581" spans="1:11" ht="12.75">
      <c r="A581" s="37">
        <v>5</v>
      </c>
      <c r="B581" s="37" t="s">
        <v>36</v>
      </c>
      <c r="C581" s="90" t="s">
        <v>1</v>
      </c>
      <c r="D581" s="32">
        <v>25869</v>
      </c>
      <c r="E581" s="17">
        <v>488</v>
      </c>
      <c r="F581" s="17">
        <v>48</v>
      </c>
      <c r="G581" s="17">
        <v>128</v>
      </c>
      <c r="H581" s="17">
        <v>17</v>
      </c>
      <c r="I581" s="91">
        <v>85</v>
      </c>
      <c r="J581" s="91">
        <v>0</v>
      </c>
      <c r="K581" s="17" t="s">
        <v>144</v>
      </c>
    </row>
    <row r="582" spans="1:11" ht="12.75">
      <c r="A582" s="37">
        <v>6</v>
      </c>
      <c r="B582" s="37" t="s">
        <v>38</v>
      </c>
      <c r="C582" s="90" t="s">
        <v>1</v>
      </c>
      <c r="D582" s="32">
        <v>25648</v>
      </c>
      <c r="E582" s="17">
        <v>375</v>
      </c>
      <c r="F582" s="17">
        <v>46</v>
      </c>
      <c r="G582" s="17">
        <v>94</v>
      </c>
      <c r="H582" s="17">
        <v>17</v>
      </c>
      <c r="I582" s="91">
        <v>4</v>
      </c>
      <c r="J582" s="91">
        <v>0</v>
      </c>
      <c r="K582" s="17" t="s">
        <v>144</v>
      </c>
    </row>
    <row r="583" spans="1:11" ht="12.75">
      <c r="A583" s="37">
        <v>7</v>
      </c>
      <c r="B583" s="37" t="s">
        <v>34</v>
      </c>
      <c r="C583" s="90" t="s">
        <v>35</v>
      </c>
      <c r="D583" s="32">
        <v>25559</v>
      </c>
      <c r="E583" s="17">
        <v>460</v>
      </c>
      <c r="F583" s="17">
        <v>62</v>
      </c>
      <c r="G583" s="17">
        <v>120</v>
      </c>
      <c r="H583" s="17">
        <v>16</v>
      </c>
      <c r="I583" s="91">
        <v>98</v>
      </c>
      <c r="J583" s="91">
        <v>1000</v>
      </c>
      <c r="K583" s="17" t="s">
        <v>144</v>
      </c>
    </row>
    <row r="584" spans="1:11" ht="12.75">
      <c r="A584" s="37">
        <v>8</v>
      </c>
      <c r="B584" s="37" t="s">
        <v>39</v>
      </c>
      <c r="C584" s="90" t="s">
        <v>1</v>
      </c>
      <c r="D584" s="32">
        <v>24408</v>
      </c>
      <c r="E584" s="17">
        <v>320</v>
      </c>
      <c r="F584" s="17">
        <v>42</v>
      </c>
      <c r="G584" s="17">
        <v>100</v>
      </c>
      <c r="H584" s="17">
        <v>16</v>
      </c>
      <c r="I584" s="91">
        <v>-42</v>
      </c>
      <c r="J584" s="91">
        <v>1000</v>
      </c>
      <c r="K584" s="17" t="s">
        <v>144</v>
      </c>
    </row>
    <row r="585" spans="1:11" ht="12.75">
      <c r="A585" s="37">
        <v>9</v>
      </c>
      <c r="B585" s="37" t="s">
        <v>41</v>
      </c>
      <c r="C585" s="90" t="s">
        <v>42</v>
      </c>
      <c r="D585" s="32">
        <v>24250</v>
      </c>
      <c r="E585" s="17">
        <v>295</v>
      </c>
      <c r="F585" s="17">
        <v>21</v>
      </c>
      <c r="G585" s="17">
        <v>68</v>
      </c>
      <c r="H585" s="17">
        <v>17</v>
      </c>
      <c r="I585" s="91">
        <v>-75</v>
      </c>
      <c r="J585" s="91">
        <v>0</v>
      </c>
      <c r="K585" s="17" t="s">
        <v>144</v>
      </c>
    </row>
    <row r="586" spans="1:11" ht="12.75">
      <c r="A586" s="37">
        <v>10</v>
      </c>
      <c r="B586" s="37" t="s">
        <v>40</v>
      </c>
      <c r="C586" s="90" t="s">
        <v>1</v>
      </c>
      <c r="D586" s="32">
        <v>24221</v>
      </c>
      <c r="E586" s="17">
        <v>244</v>
      </c>
      <c r="F586" s="17">
        <v>23</v>
      </c>
      <c r="G586" s="17">
        <v>64</v>
      </c>
      <c r="H586" s="17">
        <v>15</v>
      </c>
      <c r="I586" s="91">
        <v>-82</v>
      </c>
      <c r="J586" s="91">
        <v>2000</v>
      </c>
      <c r="K586" s="17" t="s">
        <v>161</v>
      </c>
    </row>
    <row r="587" spans="1:11" ht="12.75">
      <c r="A587" s="37">
        <v>11</v>
      </c>
      <c r="B587" s="37" t="s">
        <v>44</v>
      </c>
      <c r="C587" s="90" t="s">
        <v>1</v>
      </c>
      <c r="D587" s="32">
        <v>24148</v>
      </c>
      <c r="E587" s="17">
        <v>271</v>
      </c>
      <c r="F587" s="17">
        <v>25</v>
      </c>
      <c r="G587" s="17">
        <v>96</v>
      </c>
      <c r="H587" s="17">
        <v>17</v>
      </c>
      <c r="I587" s="91">
        <v>-123</v>
      </c>
      <c r="J587" s="91">
        <v>0</v>
      </c>
      <c r="K587" s="17" t="s">
        <v>152</v>
      </c>
    </row>
    <row r="588" spans="1:11" ht="12.75">
      <c r="A588" s="37">
        <v>12</v>
      </c>
      <c r="B588" s="37" t="s">
        <v>48</v>
      </c>
      <c r="C588" s="90" t="s">
        <v>42</v>
      </c>
      <c r="D588" s="32">
        <v>22195</v>
      </c>
      <c r="E588" s="17">
        <v>162</v>
      </c>
      <c r="F588" s="17">
        <v>8</v>
      </c>
      <c r="G588" s="17">
        <v>122</v>
      </c>
      <c r="H588" s="17">
        <v>16</v>
      </c>
      <c r="I588" s="91">
        <v>-256</v>
      </c>
      <c r="J588" s="91">
        <v>0</v>
      </c>
      <c r="K588" s="17" t="s">
        <v>144</v>
      </c>
    </row>
    <row r="589" spans="1:11" ht="12.75">
      <c r="A589" s="37">
        <v>13</v>
      </c>
      <c r="B589" s="37" t="s">
        <v>43</v>
      </c>
      <c r="C589" s="90" t="s">
        <v>1</v>
      </c>
      <c r="D589" s="32">
        <v>22088</v>
      </c>
      <c r="E589" s="17">
        <v>206</v>
      </c>
      <c r="F589" s="17">
        <v>20</v>
      </c>
      <c r="G589" s="17">
        <v>164</v>
      </c>
      <c r="H589" s="17">
        <v>17</v>
      </c>
      <c r="I589" s="91">
        <v>-261</v>
      </c>
      <c r="J589" s="91">
        <v>0</v>
      </c>
      <c r="K589" s="17" t="s">
        <v>144</v>
      </c>
    </row>
    <row r="590" spans="1:11" ht="12.75">
      <c r="A590" s="37">
        <v>14</v>
      </c>
      <c r="B590" s="37" t="s">
        <v>51</v>
      </c>
      <c r="C590" s="90" t="s">
        <v>1</v>
      </c>
      <c r="D590" s="32">
        <v>20285</v>
      </c>
      <c r="E590" s="17">
        <v>162</v>
      </c>
      <c r="F590" s="17">
        <v>26</v>
      </c>
      <c r="G590" s="17">
        <v>164</v>
      </c>
      <c r="H590" s="17">
        <v>17</v>
      </c>
      <c r="I590" s="91">
        <v>-299</v>
      </c>
      <c r="J590" s="91">
        <v>0</v>
      </c>
      <c r="K590" s="17" t="s">
        <v>146</v>
      </c>
    </row>
    <row r="591" spans="1:11" ht="12.75">
      <c r="A591" s="37">
        <v>15</v>
      </c>
      <c r="B591" s="37" t="s">
        <v>49</v>
      </c>
      <c r="C591" s="90" t="s">
        <v>35</v>
      </c>
      <c r="D591" s="32">
        <v>19784</v>
      </c>
      <c r="E591" s="17">
        <v>155</v>
      </c>
      <c r="F591" s="17">
        <v>0</v>
      </c>
      <c r="G591" s="17">
        <v>66</v>
      </c>
      <c r="H591" s="17">
        <v>15</v>
      </c>
      <c r="I591" s="91">
        <v>-196</v>
      </c>
      <c r="J591" s="91">
        <v>1000</v>
      </c>
      <c r="K591" s="17" t="s">
        <v>156</v>
      </c>
    </row>
    <row r="592" spans="1:11" ht="12.75">
      <c r="A592" s="37">
        <v>16</v>
      </c>
      <c r="B592" s="37" t="s">
        <v>50</v>
      </c>
      <c r="C592" s="90" t="s">
        <v>42</v>
      </c>
      <c r="D592" s="32">
        <v>19682</v>
      </c>
      <c r="E592" s="17">
        <v>0</v>
      </c>
      <c r="F592" s="17">
        <v>0</v>
      </c>
      <c r="G592" s="17">
        <v>82</v>
      </c>
      <c r="H592" s="17">
        <v>16</v>
      </c>
      <c r="I592" s="91">
        <v>-386</v>
      </c>
      <c r="J592" s="91">
        <v>0</v>
      </c>
      <c r="K592" s="17" t="s">
        <v>156</v>
      </c>
    </row>
    <row r="593" spans="1:11" ht="12.75">
      <c r="A593" s="37">
        <v>17</v>
      </c>
      <c r="B593" s="37" t="s">
        <v>52</v>
      </c>
      <c r="C593" s="90" t="s">
        <v>35</v>
      </c>
      <c r="D593" s="32">
        <v>19293</v>
      </c>
      <c r="E593" s="17">
        <v>70</v>
      </c>
      <c r="F593" s="17">
        <v>0</v>
      </c>
      <c r="G593" s="17">
        <v>138</v>
      </c>
      <c r="H593" s="17">
        <v>17</v>
      </c>
      <c r="I593" s="91">
        <v>-391</v>
      </c>
      <c r="J593" s="91">
        <v>0</v>
      </c>
      <c r="K593" s="17" t="s">
        <v>144</v>
      </c>
    </row>
    <row r="594" spans="1:11" ht="12.75">
      <c r="A594" s="37">
        <v>18</v>
      </c>
      <c r="B594" s="37" t="s">
        <v>57</v>
      </c>
      <c r="C594" s="90" t="s">
        <v>1</v>
      </c>
      <c r="D594" s="32">
        <v>18355</v>
      </c>
      <c r="E594" s="17">
        <v>180</v>
      </c>
      <c r="F594" s="17">
        <v>33</v>
      </c>
      <c r="G594" s="17">
        <v>66</v>
      </c>
      <c r="H594" s="17">
        <v>15</v>
      </c>
      <c r="I594" s="91">
        <v>-138</v>
      </c>
      <c r="J594" s="91">
        <v>0</v>
      </c>
      <c r="K594" s="17" t="s">
        <v>161</v>
      </c>
    </row>
    <row r="595" spans="1:11" ht="12.75">
      <c r="A595" s="37">
        <v>19</v>
      </c>
      <c r="B595" s="37" t="s">
        <v>53</v>
      </c>
      <c r="C595" s="90" t="s">
        <v>35</v>
      </c>
      <c r="D595" s="32">
        <v>17920</v>
      </c>
      <c r="E595" s="17">
        <v>335</v>
      </c>
      <c r="F595" s="17">
        <v>54</v>
      </c>
      <c r="G595" s="17">
        <v>66</v>
      </c>
      <c r="H595" s="17">
        <v>10</v>
      </c>
      <c r="I595" s="91">
        <v>133</v>
      </c>
      <c r="J595" s="91">
        <v>2000</v>
      </c>
      <c r="K595" s="17" t="s">
        <v>152</v>
      </c>
    </row>
    <row r="596" spans="1:11" ht="12.75">
      <c r="A596" s="37">
        <v>20</v>
      </c>
      <c r="B596" s="37" t="s">
        <v>55</v>
      </c>
      <c r="C596" s="90" t="s">
        <v>1</v>
      </c>
      <c r="D596" s="32">
        <v>17067</v>
      </c>
      <c r="E596" s="17">
        <v>120</v>
      </c>
      <c r="F596" s="17">
        <v>22</v>
      </c>
      <c r="G596" s="17">
        <v>70</v>
      </c>
      <c r="H596" s="17">
        <v>17</v>
      </c>
      <c r="I596" s="91">
        <v>-251</v>
      </c>
      <c r="J596" s="91">
        <v>0</v>
      </c>
      <c r="K596" s="17" t="s">
        <v>144</v>
      </c>
    </row>
    <row r="597" spans="1:11" ht="12.75">
      <c r="A597" s="37">
        <v>21</v>
      </c>
      <c r="B597" s="37" t="s">
        <v>59</v>
      </c>
      <c r="C597" s="90" t="s">
        <v>1</v>
      </c>
      <c r="D597" s="32">
        <v>16475</v>
      </c>
      <c r="E597" s="17">
        <v>170</v>
      </c>
      <c r="F597" s="17">
        <v>30</v>
      </c>
      <c r="G597" s="17">
        <v>98</v>
      </c>
      <c r="H597" s="17">
        <v>11</v>
      </c>
      <c r="I597" s="91">
        <v>-107</v>
      </c>
      <c r="J597" s="91">
        <v>0</v>
      </c>
      <c r="K597" s="17" t="s">
        <v>161</v>
      </c>
    </row>
    <row r="598" spans="1:11" ht="12.75">
      <c r="A598" s="37">
        <v>22</v>
      </c>
      <c r="B598" s="37" t="s">
        <v>56</v>
      </c>
      <c r="C598" s="90" t="s">
        <v>42</v>
      </c>
      <c r="D598" s="32">
        <v>15885</v>
      </c>
      <c r="E598" s="17">
        <v>0</v>
      </c>
      <c r="F598" s="17">
        <v>0</v>
      </c>
      <c r="G598" s="17">
        <v>66</v>
      </c>
      <c r="H598" s="17">
        <v>15</v>
      </c>
      <c r="I598" s="91">
        <v>-351</v>
      </c>
      <c r="J598" s="91">
        <v>0</v>
      </c>
      <c r="K598" s="17" t="s">
        <v>161</v>
      </c>
    </row>
    <row r="599" spans="1:11" ht="12.75">
      <c r="A599" s="37">
        <v>23</v>
      </c>
      <c r="B599" s="37" t="s">
        <v>62</v>
      </c>
      <c r="C599" s="90" t="s">
        <v>61</v>
      </c>
      <c r="D599" s="32">
        <v>15168</v>
      </c>
      <c r="E599" s="17">
        <v>205</v>
      </c>
      <c r="F599" s="17">
        <v>15</v>
      </c>
      <c r="G599" s="17">
        <v>168</v>
      </c>
      <c r="H599" s="17">
        <v>13</v>
      </c>
      <c r="I599" s="91">
        <v>-195</v>
      </c>
      <c r="J599" s="91">
        <v>0</v>
      </c>
      <c r="K599" s="17" t="s">
        <v>152</v>
      </c>
    </row>
    <row r="600" spans="1:11" ht="12.75">
      <c r="A600" s="37">
        <v>24</v>
      </c>
      <c r="B600" s="37" t="s">
        <v>58</v>
      </c>
      <c r="C600" s="90" t="s">
        <v>35</v>
      </c>
      <c r="D600" s="32">
        <v>13135</v>
      </c>
      <c r="E600" s="17">
        <v>185</v>
      </c>
      <c r="F600" s="17">
        <v>27</v>
      </c>
      <c r="G600" s="17">
        <v>76</v>
      </c>
      <c r="H600" s="17">
        <v>10</v>
      </c>
      <c r="I600" s="91">
        <v>-54</v>
      </c>
      <c r="J600" s="91">
        <v>0</v>
      </c>
      <c r="K600" s="17" t="s">
        <v>144</v>
      </c>
    </row>
    <row r="601" spans="1:11" ht="12.75">
      <c r="A601" s="37">
        <v>25</v>
      </c>
      <c r="B601" s="37" t="s">
        <v>74</v>
      </c>
      <c r="C601" s="90" t="s">
        <v>75</v>
      </c>
      <c r="D601" s="32">
        <v>11021</v>
      </c>
      <c r="E601" s="17">
        <v>182</v>
      </c>
      <c r="F601" s="17">
        <v>29</v>
      </c>
      <c r="G601" s="17">
        <v>60</v>
      </c>
      <c r="H601" s="17">
        <v>7</v>
      </c>
      <c r="I601" s="91">
        <v>18</v>
      </c>
      <c r="J601" s="91">
        <v>0</v>
      </c>
      <c r="K601" s="17" t="s">
        <v>144</v>
      </c>
    </row>
    <row r="602" spans="1:11" ht="12.75">
      <c r="A602" s="37">
        <v>26</v>
      </c>
      <c r="B602" s="37" t="s">
        <v>85</v>
      </c>
      <c r="C602" s="90" t="s">
        <v>86</v>
      </c>
      <c r="D602" s="32">
        <v>5191</v>
      </c>
      <c r="E602" s="17">
        <v>110</v>
      </c>
      <c r="F602" s="17">
        <v>0</v>
      </c>
      <c r="G602" s="17">
        <v>12</v>
      </c>
      <c r="H602" s="17">
        <v>3</v>
      </c>
      <c r="I602" s="91">
        <v>41</v>
      </c>
      <c r="J602" s="91">
        <v>0</v>
      </c>
      <c r="K602" s="17" t="s">
        <v>146</v>
      </c>
    </row>
    <row r="603" spans="1:11" ht="12.75">
      <c r="A603" s="37">
        <v>27</v>
      </c>
      <c r="B603" s="37" t="s">
        <v>78</v>
      </c>
      <c r="C603" s="90" t="s">
        <v>42</v>
      </c>
      <c r="D603" s="32">
        <v>4986</v>
      </c>
      <c r="E603" s="17">
        <v>60</v>
      </c>
      <c r="F603" s="17">
        <v>0</v>
      </c>
      <c r="G603" s="17">
        <v>8</v>
      </c>
      <c r="H603" s="17">
        <v>4</v>
      </c>
      <c r="I603" s="91">
        <v>-24</v>
      </c>
      <c r="J603" s="91">
        <v>0</v>
      </c>
      <c r="K603" s="17" t="s">
        <v>156</v>
      </c>
    </row>
    <row r="604" spans="1:11" ht="12.75">
      <c r="A604" s="37">
        <v>28</v>
      </c>
      <c r="B604" s="37" t="s">
        <v>79</v>
      </c>
      <c r="C604" s="90" t="s">
        <v>81</v>
      </c>
      <c r="D604" s="32">
        <v>4553</v>
      </c>
      <c r="E604" s="17">
        <v>50</v>
      </c>
      <c r="F604" s="17">
        <v>0</v>
      </c>
      <c r="G604" s="17">
        <v>17</v>
      </c>
      <c r="H604" s="17">
        <v>3</v>
      </c>
      <c r="I604" s="91">
        <v>-24</v>
      </c>
      <c r="J604" s="91">
        <v>0</v>
      </c>
      <c r="K604" s="17" t="s">
        <v>161</v>
      </c>
    </row>
    <row r="605" spans="1:11" ht="12.75">
      <c r="A605" s="37">
        <v>29</v>
      </c>
      <c r="B605" s="37" t="s">
        <v>97</v>
      </c>
      <c r="C605" s="90" t="s">
        <v>98</v>
      </c>
      <c r="D605" s="32">
        <v>4328</v>
      </c>
      <c r="E605" s="17">
        <v>55</v>
      </c>
      <c r="F605" s="17">
        <v>16</v>
      </c>
      <c r="G605" s="17">
        <v>20</v>
      </c>
      <c r="H605" s="17">
        <v>3</v>
      </c>
      <c r="I605" s="91">
        <v>-6</v>
      </c>
      <c r="J605" s="91">
        <v>0</v>
      </c>
      <c r="K605" s="17" t="s">
        <v>152</v>
      </c>
    </row>
    <row r="606" spans="1:11" ht="12.75">
      <c r="A606" s="37">
        <v>30</v>
      </c>
      <c r="B606" s="37" t="s">
        <v>80</v>
      </c>
      <c r="C606" s="90" t="s">
        <v>81</v>
      </c>
      <c r="D606" s="32">
        <v>2089</v>
      </c>
      <c r="E606" s="17">
        <v>0</v>
      </c>
      <c r="F606" s="17">
        <v>0</v>
      </c>
      <c r="G606" s="17">
        <v>12</v>
      </c>
      <c r="H606" s="17">
        <v>2</v>
      </c>
      <c r="I606" s="91">
        <v>-50</v>
      </c>
      <c r="J606" s="91">
        <v>0</v>
      </c>
      <c r="K606" s="17" t="s">
        <v>144</v>
      </c>
    </row>
    <row r="607" spans="1:11" ht="12.75">
      <c r="A607" s="37">
        <v>31</v>
      </c>
      <c r="B607" s="37" t="s">
        <v>82</v>
      </c>
      <c r="C607" s="90" t="s">
        <v>83</v>
      </c>
      <c r="D607" s="32">
        <v>2075</v>
      </c>
      <c r="E607" s="17">
        <v>70</v>
      </c>
      <c r="F607" s="17">
        <v>0</v>
      </c>
      <c r="G607" s="17">
        <v>2</v>
      </c>
      <c r="H607" s="17">
        <v>1</v>
      </c>
      <c r="I607" s="91">
        <v>49</v>
      </c>
      <c r="J607" s="91">
        <v>0</v>
      </c>
      <c r="K607" s="17" t="s">
        <v>144</v>
      </c>
    </row>
    <row r="608" spans="1:11" ht="12.75">
      <c r="A608" s="37">
        <v>32</v>
      </c>
      <c r="B608" s="37" t="s">
        <v>88</v>
      </c>
      <c r="C608" s="90" t="s">
        <v>89</v>
      </c>
      <c r="D608" s="32">
        <v>1636</v>
      </c>
      <c r="E608" s="17">
        <v>51</v>
      </c>
      <c r="F608" s="17">
        <v>17</v>
      </c>
      <c r="G608" s="17">
        <v>8</v>
      </c>
      <c r="H608" s="17">
        <v>1</v>
      </c>
      <c r="I608" s="91">
        <v>41</v>
      </c>
      <c r="J608" s="91">
        <v>0</v>
      </c>
      <c r="K608" s="17" t="s">
        <v>144</v>
      </c>
    </row>
    <row r="609" spans="1:11" ht="12.75">
      <c r="A609" s="37">
        <v>33</v>
      </c>
      <c r="B609" s="37" t="s">
        <v>96</v>
      </c>
      <c r="C609" s="90" t="s">
        <v>89</v>
      </c>
      <c r="D609" s="32">
        <v>1540</v>
      </c>
      <c r="E609" s="17">
        <v>0</v>
      </c>
      <c r="F609" s="17">
        <v>0</v>
      </c>
      <c r="G609" s="17">
        <v>16</v>
      </c>
      <c r="H609" s="17">
        <v>1</v>
      </c>
      <c r="I609" s="91">
        <v>-35</v>
      </c>
      <c r="J609" s="91">
        <v>0</v>
      </c>
      <c r="K609" s="17" t="s">
        <v>144</v>
      </c>
    </row>
    <row r="610" spans="1:11" ht="12.75">
      <c r="A610" s="37">
        <v>34</v>
      </c>
      <c r="B610" s="37" t="s">
        <v>94</v>
      </c>
      <c r="C610" s="90" t="s">
        <v>83</v>
      </c>
      <c r="D610" s="32">
        <v>1316</v>
      </c>
      <c r="E610" s="17">
        <v>0</v>
      </c>
      <c r="F610" s="17">
        <v>0</v>
      </c>
      <c r="G610" s="17">
        <v>4</v>
      </c>
      <c r="H610" s="17">
        <v>1</v>
      </c>
      <c r="I610" s="91">
        <v>-23</v>
      </c>
      <c r="J610" s="91">
        <v>0</v>
      </c>
      <c r="K610" s="17" t="s">
        <v>144</v>
      </c>
    </row>
    <row r="611" spans="1:11" ht="12.75">
      <c r="A611" s="37">
        <v>35</v>
      </c>
      <c r="B611" s="37" t="s">
        <v>99</v>
      </c>
      <c r="C611" s="90" t="s">
        <v>75</v>
      </c>
      <c r="D611" s="32">
        <v>1262</v>
      </c>
      <c r="E611" s="17">
        <v>0</v>
      </c>
      <c r="F611" s="17">
        <v>0</v>
      </c>
      <c r="G611" s="17">
        <v>8</v>
      </c>
      <c r="H611" s="17">
        <v>1</v>
      </c>
      <c r="I611" s="91">
        <v>-27</v>
      </c>
      <c r="J611" s="91">
        <v>0</v>
      </c>
      <c r="K611" s="17" t="s">
        <v>144</v>
      </c>
    </row>
    <row r="612" spans="1:11" ht="12.75">
      <c r="A612" s="37">
        <v>36</v>
      </c>
      <c r="B612" s="37" t="s">
        <v>100</v>
      </c>
      <c r="C612" s="90" t="s">
        <v>101</v>
      </c>
      <c r="D612" s="32">
        <v>1146</v>
      </c>
      <c r="E612" s="17">
        <v>0</v>
      </c>
      <c r="F612" s="17">
        <v>0</v>
      </c>
      <c r="G612" s="17">
        <v>14</v>
      </c>
      <c r="H612" s="17">
        <v>1</v>
      </c>
      <c r="I612" s="91">
        <v>-33</v>
      </c>
      <c r="J612" s="91">
        <v>0</v>
      </c>
      <c r="K612" s="17" t="s">
        <v>144</v>
      </c>
    </row>
    <row r="613" spans="1:11" ht="12.75">
      <c r="A613" s="37"/>
      <c r="B613" s="37"/>
      <c r="C613" s="37"/>
      <c r="D613" s="32"/>
      <c r="E613" s="32">
        <f aca="true" t="shared" si="15" ref="E613:J613">SUM(E577:E612)</f>
        <v>6783</v>
      </c>
      <c r="F613" s="32">
        <f t="shared" si="15"/>
        <v>798</v>
      </c>
      <c r="G613" s="32">
        <f t="shared" si="15"/>
        <v>2495</v>
      </c>
      <c r="H613" s="32">
        <f t="shared" si="15"/>
        <v>399</v>
      </c>
      <c r="I613" s="32">
        <f t="shared" si="15"/>
        <v>-2495</v>
      </c>
      <c r="J613" s="32">
        <f t="shared" si="15"/>
        <v>8000</v>
      </c>
      <c r="K613" s="32">
        <f>(J613/1000)*10</f>
        <v>80</v>
      </c>
    </row>
    <row r="615" spans="1:11" ht="18">
      <c r="A615" s="321" t="s">
        <v>102</v>
      </c>
      <c r="B615" s="321"/>
      <c r="C615" s="321"/>
      <c r="D615" s="321"/>
      <c r="E615" s="321"/>
      <c r="F615" s="321"/>
      <c r="G615" s="321"/>
      <c r="H615" s="321"/>
      <c r="I615" s="321"/>
      <c r="J615" s="321"/>
      <c r="K615" s="321"/>
    </row>
    <row r="616" spans="1:11" ht="18">
      <c r="A616" s="321" t="s">
        <v>187</v>
      </c>
      <c r="B616" s="321"/>
      <c r="C616" s="321"/>
      <c r="D616" s="321"/>
      <c r="E616" s="321"/>
      <c r="F616" s="321"/>
      <c r="G616" s="321"/>
      <c r="H616" s="321"/>
      <c r="I616" s="321"/>
      <c r="J616" s="321"/>
      <c r="K616" s="321"/>
    </row>
    <row r="617" spans="1:11" ht="12.75">
      <c r="A617" s="69" t="s">
        <v>63</v>
      </c>
      <c r="B617" s="69" t="s">
        <v>64</v>
      </c>
      <c r="C617" s="69" t="s">
        <v>65</v>
      </c>
      <c r="D617" s="69" t="s">
        <v>66</v>
      </c>
      <c r="E617" s="68" t="s">
        <v>9</v>
      </c>
      <c r="F617" s="68" t="s">
        <v>10</v>
      </c>
      <c r="G617" s="68" t="s">
        <v>11</v>
      </c>
      <c r="H617" s="68" t="s">
        <v>67</v>
      </c>
      <c r="I617" s="68" t="s">
        <v>68</v>
      </c>
      <c r="J617" s="68" t="s">
        <v>188</v>
      </c>
      <c r="K617" s="68" t="s">
        <v>69</v>
      </c>
    </row>
    <row r="618" spans="1:11" ht="12.75">
      <c r="A618" s="37">
        <v>1</v>
      </c>
      <c r="B618" s="37" t="s">
        <v>0</v>
      </c>
      <c r="C618" s="90" t="s">
        <v>1</v>
      </c>
      <c r="D618" s="32">
        <v>31706</v>
      </c>
      <c r="E618" s="17">
        <v>651</v>
      </c>
      <c r="F618" s="17">
        <v>98</v>
      </c>
      <c r="G618" s="17">
        <v>98</v>
      </c>
      <c r="H618" s="17">
        <v>18</v>
      </c>
      <c r="I618" s="91">
        <v>309</v>
      </c>
      <c r="J618" s="91">
        <v>0</v>
      </c>
      <c r="K618" s="17" t="s">
        <v>144</v>
      </c>
    </row>
    <row r="619" spans="1:11" ht="12.75">
      <c r="A619" s="37">
        <v>2</v>
      </c>
      <c r="B619" s="37" t="s">
        <v>37</v>
      </c>
      <c r="C619" s="90" t="s">
        <v>31</v>
      </c>
      <c r="D619" s="32">
        <v>28260</v>
      </c>
      <c r="E619" s="17">
        <v>622</v>
      </c>
      <c r="F619" s="17">
        <v>89</v>
      </c>
      <c r="G619" s="17">
        <v>70</v>
      </c>
      <c r="H619" s="17">
        <v>18</v>
      </c>
      <c r="I619" s="91">
        <v>299</v>
      </c>
      <c r="J619" s="91">
        <v>0</v>
      </c>
      <c r="K619" s="17" t="s">
        <v>144</v>
      </c>
    </row>
    <row r="620" spans="1:11" ht="12.75">
      <c r="A620" s="37">
        <v>3</v>
      </c>
      <c r="B620" s="37" t="s">
        <v>30</v>
      </c>
      <c r="C620" s="90" t="s">
        <v>31</v>
      </c>
      <c r="D620" s="32">
        <v>27841</v>
      </c>
      <c r="E620" s="17">
        <v>314</v>
      </c>
      <c r="F620" s="17">
        <v>53</v>
      </c>
      <c r="G620" s="17">
        <v>104</v>
      </c>
      <c r="H620" s="17">
        <v>17</v>
      </c>
      <c r="I620" s="91">
        <v>-60</v>
      </c>
      <c r="J620" s="91">
        <v>1000</v>
      </c>
      <c r="K620" s="17" t="s">
        <v>144</v>
      </c>
    </row>
    <row r="621" spans="1:11" ht="12.75">
      <c r="A621" s="37">
        <v>4</v>
      </c>
      <c r="B621" s="37" t="s">
        <v>36</v>
      </c>
      <c r="C621" s="90" t="s">
        <v>1</v>
      </c>
      <c r="D621" s="32">
        <v>27389</v>
      </c>
      <c r="E621" s="17">
        <v>488</v>
      </c>
      <c r="F621" s="17">
        <v>48</v>
      </c>
      <c r="G621" s="17">
        <v>130</v>
      </c>
      <c r="H621" s="17">
        <v>18</v>
      </c>
      <c r="I621" s="91">
        <v>64</v>
      </c>
      <c r="J621" s="91">
        <v>0</v>
      </c>
      <c r="K621" s="17" t="s">
        <v>161</v>
      </c>
    </row>
    <row r="622" spans="1:11" ht="12.75">
      <c r="A622" s="37">
        <v>5</v>
      </c>
      <c r="B622" s="37" t="s">
        <v>38</v>
      </c>
      <c r="C622" s="90" t="s">
        <v>1</v>
      </c>
      <c r="D622" s="32">
        <v>27364</v>
      </c>
      <c r="E622" s="17">
        <v>440</v>
      </c>
      <c r="F622" s="17">
        <v>46</v>
      </c>
      <c r="G622" s="17">
        <v>102</v>
      </c>
      <c r="H622" s="17">
        <v>18</v>
      </c>
      <c r="I622" s="91">
        <v>42</v>
      </c>
      <c r="J622" s="91">
        <v>0</v>
      </c>
      <c r="K622" s="17" t="s">
        <v>156</v>
      </c>
    </row>
    <row r="623" spans="1:11" ht="12.75">
      <c r="A623" s="37">
        <v>6</v>
      </c>
      <c r="B623" s="37" t="s">
        <v>47</v>
      </c>
      <c r="C623" s="90" t="s">
        <v>1</v>
      </c>
      <c r="D623" s="32">
        <v>27250</v>
      </c>
      <c r="E623" s="17">
        <v>345</v>
      </c>
      <c r="F623" s="17">
        <v>18</v>
      </c>
      <c r="G623" s="17">
        <v>46</v>
      </c>
      <c r="H623" s="17">
        <v>18</v>
      </c>
      <c r="I623" s="91">
        <v>-25</v>
      </c>
      <c r="J623" s="91">
        <v>0</v>
      </c>
      <c r="K623" s="17" t="s">
        <v>144</v>
      </c>
    </row>
    <row r="624" spans="1:11" ht="12.75">
      <c r="A624" s="37">
        <v>7</v>
      </c>
      <c r="B624" s="37" t="s">
        <v>34</v>
      </c>
      <c r="C624" s="90" t="s">
        <v>35</v>
      </c>
      <c r="D624" s="32">
        <v>26568</v>
      </c>
      <c r="E624" s="17">
        <v>460</v>
      </c>
      <c r="F624" s="17">
        <v>62</v>
      </c>
      <c r="G624" s="17">
        <v>134</v>
      </c>
      <c r="H624" s="17">
        <v>17</v>
      </c>
      <c r="I624" s="91">
        <v>65</v>
      </c>
      <c r="J624" s="91">
        <v>1000</v>
      </c>
      <c r="K624" s="17" t="s">
        <v>144</v>
      </c>
    </row>
    <row r="625" spans="1:11" ht="12.75">
      <c r="A625" s="37">
        <v>8</v>
      </c>
      <c r="B625" s="37" t="s">
        <v>39</v>
      </c>
      <c r="C625" s="90" t="s">
        <v>1</v>
      </c>
      <c r="D625" s="32">
        <v>25854</v>
      </c>
      <c r="E625" s="17">
        <v>320</v>
      </c>
      <c r="F625" s="17">
        <v>42</v>
      </c>
      <c r="G625" s="17">
        <v>110</v>
      </c>
      <c r="H625" s="17">
        <v>17</v>
      </c>
      <c r="I625" s="91">
        <v>-71</v>
      </c>
      <c r="J625" s="91">
        <v>1000</v>
      </c>
      <c r="K625" s="17" t="s">
        <v>144</v>
      </c>
    </row>
    <row r="626" spans="1:11" ht="12.75">
      <c r="A626" s="37">
        <v>9</v>
      </c>
      <c r="B626" s="37" t="s">
        <v>44</v>
      </c>
      <c r="C626" s="90" t="s">
        <v>1</v>
      </c>
      <c r="D626" s="32">
        <v>25622</v>
      </c>
      <c r="E626" s="17">
        <v>271</v>
      </c>
      <c r="F626" s="17">
        <v>25</v>
      </c>
      <c r="G626" s="17">
        <v>100</v>
      </c>
      <c r="H626" s="17">
        <v>18</v>
      </c>
      <c r="I626" s="91">
        <v>-146</v>
      </c>
      <c r="J626" s="91">
        <v>0</v>
      </c>
      <c r="K626" s="17" t="s">
        <v>146</v>
      </c>
    </row>
    <row r="627" spans="1:11" ht="12.75">
      <c r="A627" s="37">
        <v>10</v>
      </c>
      <c r="B627" s="37" t="s">
        <v>41</v>
      </c>
      <c r="C627" s="90" t="s">
        <v>42</v>
      </c>
      <c r="D627" s="32">
        <v>25589</v>
      </c>
      <c r="E627" s="17">
        <v>295</v>
      </c>
      <c r="F627" s="17">
        <v>21</v>
      </c>
      <c r="G627" s="17">
        <v>78</v>
      </c>
      <c r="H627" s="17">
        <v>18</v>
      </c>
      <c r="I627" s="91">
        <v>-104</v>
      </c>
      <c r="J627" s="91">
        <v>0</v>
      </c>
      <c r="K627" s="17" t="s">
        <v>156</v>
      </c>
    </row>
    <row r="628" spans="1:11" ht="12.75">
      <c r="A628" s="37">
        <v>11</v>
      </c>
      <c r="B628" s="37" t="s">
        <v>40</v>
      </c>
      <c r="C628" s="90" t="s">
        <v>1</v>
      </c>
      <c r="D628" s="32">
        <v>25221</v>
      </c>
      <c r="E628" s="17">
        <v>244</v>
      </c>
      <c r="F628" s="17">
        <v>23</v>
      </c>
      <c r="G628" s="17">
        <v>74</v>
      </c>
      <c r="H628" s="17">
        <v>16</v>
      </c>
      <c r="I628" s="91">
        <v>-111</v>
      </c>
      <c r="J628" s="91">
        <v>2000</v>
      </c>
      <c r="K628" s="17" t="s">
        <v>156</v>
      </c>
    </row>
    <row r="629" spans="1:11" ht="12.75">
      <c r="A629" s="37">
        <v>12</v>
      </c>
      <c r="B629" s="37" t="s">
        <v>48</v>
      </c>
      <c r="C629" s="90" t="s">
        <v>42</v>
      </c>
      <c r="D629" s="32">
        <v>23056</v>
      </c>
      <c r="E629" s="17">
        <v>162</v>
      </c>
      <c r="F629" s="17">
        <v>8</v>
      </c>
      <c r="G629" s="17">
        <v>134</v>
      </c>
      <c r="H629" s="17">
        <v>17</v>
      </c>
      <c r="I629" s="91">
        <v>-287</v>
      </c>
      <c r="J629" s="91">
        <v>0</v>
      </c>
      <c r="K629" s="17" t="s">
        <v>144</v>
      </c>
    </row>
    <row r="630" spans="1:11" ht="12.75">
      <c r="A630" s="37">
        <v>13</v>
      </c>
      <c r="B630" s="37" t="s">
        <v>43</v>
      </c>
      <c r="C630" s="90" t="s">
        <v>1</v>
      </c>
      <c r="D630" s="32">
        <v>22088</v>
      </c>
      <c r="E630" s="17">
        <v>206</v>
      </c>
      <c r="F630" s="17">
        <v>20</v>
      </c>
      <c r="G630" s="17">
        <v>164</v>
      </c>
      <c r="H630" s="17">
        <v>17</v>
      </c>
      <c r="I630" s="91">
        <v>-261</v>
      </c>
      <c r="J630" s="91">
        <v>0</v>
      </c>
      <c r="K630" s="17" t="s">
        <v>144</v>
      </c>
    </row>
    <row r="631" spans="1:11" ht="12.75">
      <c r="A631" s="37">
        <v>14</v>
      </c>
      <c r="B631" s="37" t="s">
        <v>49</v>
      </c>
      <c r="C631" s="90" t="s">
        <v>35</v>
      </c>
      <c r="D631" s="32">
        <v>22083</v>
      </c>
      <c r="E631" s="17">
        <v>155</v>
      </c>
      <c r="F631" s="17">
        <v>0</v>
      </c>
      <c r="G631" s="17">
        <v>68</v>
      </c>
      <c r="H631" s="17">
        <v>16</v>
      </c>
      <c r="I631" s="91">
        <v>-217</v>
      </c>
      <c r="J631" s="91">
        <v>2000</v>
      </c>
      <c r="K631" s="17" t="s">
        <v>161</v>
      </c>
    </row>
    <row r="632" spans="1:11" ht="12.75">
      <c r="A632" s="37">
        <v>15</v>
      </c>
      <c r="B632" s="37" t="s">
        <v>51</v>
      </c>
      <c r="C632" s="90" t="s">
        <v>1</v>
      </c>
      <c r="D632" s="32">
        <v>21571</v>
      </c>
      <c r="E632" s="17">
        <v>162</v>
      </c>
      <c r="F632" s="17">
        <v>26</v>
      </c>
      <c r="G632" s="17">
        <v>172</v>
      </c>
      <c r="H632" s="17">
        <v>18</v>
      </c>
      <c r="I632" s="91">
        <v>-326</v>
      </c>
      <c r="J632" s="91">
        <v>0</v>
      </c>
      <c r="K632" s="17" t="s">
        <v>156</v>
      </c>
    </row>
    <row r="633" spans="1:11" ht="12.75">
      <c r="A633" s="37">
        <v>16</v>
      </c>
      <c r="B633" s="37" t="s">
        <v>52</v>
      </c>
      <c r="C633" s="90" t="s">
        <v>35</v>
      </c>
      <c r="D633" s="32">
        <v>21325</v>
      </c>
      <c r="E633" s="17">
        <v>155</v>
      </c>
      <c r="F633" s="17">
        <v>14</v>
      </c>
      <c r="G633" s="17">
        <v>140</v>
      </c>
      <c r="H633" s="17">
        <v>18</v>
      </c>
      <c r="I633" s="91">
        <v>-313</v>
      </c>
      <c r="J633" s="91">
        <v>0</v>
      </c>
      <c r="K633" s="17" t="s">
        <v>161</v>
      </c>
    </row>
    <row r="634" spans="1:11" ht="12.75">
      <c r="A634" s="37">
        <v>17</v>
      </c>
      <c r="B634" s="37" t="s">
        <v>50</v>
      </c>
      <c r="C634" s="90" t="s">
        <v>42</v>
      </c>
      <c r="D634" s="32">
        <v>21016</v>
      </c>
      <c r="E634" s="17">
        <v>0</v>
      </c>
      <c r="F634" s="17">
        <v>0</v>
      </c>
      <c r="G634" s="17">
        <v>88</v>
      </c>
      <c r="H634" s="17">
        <v>17</v>
      </c>
      <c r="I634" s="91">
        <v>-411</v>
      </c>
      <c r="J634" s="91">
        <v>0</v>
      </c>
      <c r="K634" s="17" t="s">
        <v>156</v>
      </c>
    </row>
    <row r="635" spans="1:11" ht="12.75">
      <c r="A635" s="37">
        <v>18</v>
      </c>
      <c r="B635" s="37" t="s">
        <v>57</v>
      </c>
      <c r="C635" s="90" t="s">
        <v>1</v>
      </c>
      <c r="D635" s="32">
        <v>19447</v>
      </c>
      <c r="E635" s="17">
        <v>180</v>
      </c>
      <c r="F635" s="17">
        <v>33</v>
      </c>
      <c r="G635" s="17">
        <v>72</v>
      </c>
      <c r="H635" s="17">
        <v>16</v>
      </c>
      <c r="I635" s="91">
        <v>-163</v>
      </c>
      <c r="J635" s="91">
        <v>0</v>
      </c>
      <c r="K635" s="17" t="s">
        <v>144</v>
      </c>
    </row>
    <row r="636" spans="1:11" ht="12.75">
      <c r="A636" s="37">
        <v>19</v>
      </c>
      <c r="B636" s="37" t="s">
        <v>59</v>
      </c>
      <c r="C636" s="90" t="s">
        <v>1</v>
      </c>
      <c r="D636" s="32">
        <v>18313</v>
      </c>
      <c r="E636" s="17">
        <v>250</v>
      </c>
      <c r="F636" s="17">
        <v>40</v>
      </c>
      <c r="G636" s="17">
        <v>102</v>
      </c>
      <c r="H636" s="17">
        <v>12</v>
      </c>
      <c r="I636" s="91">
        <v>-40</v>
      </c>
      <c r="J636" s="91">
        <v>0</v>
      </c>
      <c r="K636" s="17" t="s">
        <v>146</v>
      </c>
    </row>
    <row r="637" spans="1:11" ht="12.75">
      <c r="A637" s="37">
        <v>20</v>
      </c>
      <c r="B637" s="37" t="s">
        <v>55</v>
      </c>
      <c r="C637" s="90" t="s">
        <v>1</v>
      </c>
      <c r="D637" s="32">
        <v>18118</v>
      </c>
      <c r="E637" s="17">
        <v>120</v>
      </c>
      <c r="F637" s="17">
        <v>22</v>
      </c>
      <c r="G637" s="17">
        <v>72</v>
      </c>
      <c r="H637" s="17">
        <v>18</v>
      </c>
      <c r="I637" s="91">
        <v>-272</v>
      </c>
      <c r="J637" s="91">
        <v>0</v>
      </c>
      <c r="K637" s="17" t="s">
        <v>144</v>
      </c>
    </row>
    <row r="638" spans="1:11" ht="12.75">
      <c r="A638" s="37">
        <v>21</v>
      </c>
      <c r="B638" s="37" t="s">
        <v>53</v>
      </c>
      <c r="C638" s="90" t="s">
        <v>1</v>
      </c>
      <c r="D638" s="32">
        <v>17920</v>
      </c>
      <c r="E638" s="17">
        <v>335</v>
      </c>
      <c r="F638" s="17">
        <v>54</v>
      </c>
      <c r="G638" s="17">
        <v>66</v>
      </c>
      <c r="H638" s="17">
        <v>10</v>
      </c>
      <c r="I638" s="91">
        <v>133</v>
      </c>
      <c r="J638" s="91">
        <v>2000</v>
      </c>
      <c r="K638" s="17" t="s">
        <v>152</v>
      </c>
    </row>
    <row r="639" spans="1:11" ht="12.75">
      <c r="A639" s="37">
        <v>22</v>
      </c>
      <c r="B639" s="37" t="s">
        <v>56</v>
      </c>
      <c r="C639" s="90" t="s">
        <v>42</v>
      </c>
      <c r="D639" s="32">
        <v>16585</v>
      </c>
      <c r="E639" s="17">
        <v>0</v>
      </c>
      <c r="F639" s="17">
        <v>0</v>
      </c>
      <c r="G639" s="17">
        <v>72</v>
      </c>
      <c r="H639" s="17">
        <v>16</v>
      </c>
      <c r="I639" s="91">
        <v>-376</v>
      </c>
      <c r="J639" s="91">
        <v>0</v>
      </c>
      <c r="K639" s="17" t="s">
        <v>144</v>
      </c>
    </row>
    <row r="640" spans="1:11" ht="12.75">
      <c r="A640" s="37">
        <v>23</v>
      </c>
      <c r="B640" s="37" t="s">
        <v>62</v>
      </c>
      <c r="C640" s="90" t="s">
        <v>61</v>
      </c>
      <c r="D640" s="32">
        <v>15168</v>
      </c>
      <c r="E640" s="17">
        <v>205</v>
      </c>
      <c r="F640" s="17">
        <v>15</v>
      </c>
      <c r="G640" s="17">
        <v>168</v>
      </c>
      <c r="H640" s="17">
        <v>13</v>
      </c>
      <c r="I640" s="91">
        <v>-195</v>
      </c>
      <c r="J640" s="91">
        <v>0</v>
      </c>
      <c r="K640" s="17" t="s">
        <v>144</v>
      </c>
    </row>
    <row r="641" spans="1:11" ht="12.75">
      <c r="A641" s="37">
        <v>24</v>
      </c>
      <c r="B641" s="37" t="s">
        <v>58</v>
      </c>
      <c r="C641" s="90" t="s">
        <v>35</v>
      </c>
      <c r="D641" s="32">
        <v>14787</v>
      </c>
      <c r="E641" s="17">
        <v>233</v>
      </c>
      <c r="F641" s="17">
        <v>27</v>
      </c>
      <c r="G641" s="17">
        <v>92</v>
      </c>
      <c r="H641" s="17">
        <v>11</v>
      </c>
      <c r="I641" s="91">
        <v>-41</v>
      </c>
      <c r="J641" s="91">
        <v>0</v>
      </c>
      <c r="K641" s="17" t="s">
        <v>144</v>
      </c>
    </row>
    <row r="642" spans="1:11" ht="12.75">
      <c r="A642" s="37">
        <v>25</v>
      </c>
      <c r="B642" s="37" t="s">
        <v>74</v>
      </c>
      <c r="C642" s="90" t="s">
        <v>75</v>
      </c>
      <c r="D642" s="32">
        <v>11021</v>
      </c>
      <c r="E642" s="17">
        <v>182</v>
      </c>
      <c r="F642" s="17">
        <v>29</v>
      </c>
      <c r="G642" s="17">
        <v>60</v>
      </c>
      <c r="H642" s="17">
        <v>7</v>
      </c>
      <c r="I642" s="91">
        <v>18</v>
      </c>
      <c r="J642" s="91">
        <v>0</v>
      </c>
      <c r="K642" s="17" t="s">
        <v>144</v>
      </c>
    </row>
    <row r="643" spans="1:11" ht="12.75">
      <c r="A643" s="37">
        <v>26</v>
      </c>
      <c r="B643" s="37" t="s">
        <v>85</v>
      </c>
      <c r="C643" s="90" t="s">
        <v>86</v>
      </c>
      <c r="D643" s="32">
        <v>5191</v>
      </c>
      <c r="E643" s="17">
        <v>110</v>
      </c>
      <c r="F643" s="17">
        <v>0</v>
      </c>
      <c r="G643" s="17">
        <v>12</v>
      </c>
      <c r="H643" s="17">
        <v>3</v>
      </c>
      <c r="I643" s="91">
        <v>41</v>
      </c>
      <c r="J643" s="91">
        <v>0</v>
      </c>
      <c r="K643" s="17" t="s">
        <v>144</v>
      </c>
    </row>
    <row r="644" spans="1:11" ht="12.75">
      <c r="A644" s="37">
        <v>27</v>
      </c>
      <c r="B644" s="37" t="s">
        <v>78</v>
      </c>
      <c r="C644" s="90" t="s">
        <v>42</v>
      </c>
      <c r="D644" s="32">
        <v>4986</v>
      </c>
      <c r="E644" s="17">
        <v>60</v>
      </c>
      <c r="F644" s="17">
        <v>0</v>
      </c>
      <c r="G644" s="17">
        <v>8</v>
      </c>
      <c r="H644" s="17">
        <v>4</v>
      </c>
      <c r="I644" s="91">
        <v>-24</v>
      </c>
      <c r="J644" s="91">
        <v>0</v>
      </c>
      <c r="K644" s="17" t="s">
        <v>144</v>
      </c>
    </row>
    <row r="645" spans="1:11" ht="12.75">
      <c r="A645" s="37">
        <v>28</v>
      </c>
      <c r="B645" s="37" t="s">
        <v>79</v>
      </c>
      <c r="C645" s="90" t="s">
        <v>81</v>
      </c>
      <c r="D645" s="32">
        <v>4553</v>
      </c>
      <c r="E645" s="17">
        <v>50</v>
      </c>
      <c r="F645" s="17">
        <v>0</v>
      </c>
      <c r="G645" s="17">
        <v>17</v>
      </c>
      <c r="H645" s="17">
        <v>3</v>
      </c>
      <c r="I645" s="91">
        <v>-24</v>
      </c>
      <c r="J645" s="91">
        <v>0</v>
      </c>
      <c r="K645" s="17" t="s">
        <v>144</v>
      </c>
    </row>
    <row r="646" spans="1:11" ht="12.75">
      <c r="A646" s="37">
        <v>29</v>
      </c>
      <c r="B646" s="37" t="s">
        <v>97</v>
      </c>
      <c r="C646" s="90" t="s">
        <v>98</v>
      </c>
      <c r="D646" s="32">
        <v>4328</v>
      </c>
      <c r="E646" s="17">
        <v>55</v>
      </c>
      <c r="F646" s="17">
        <v>16</v>
      </c>
      <c r="G646" s="17">
        <v>20</v>
      </c>
      <c r="H646" s="17">
        <v>3</v>
      </c>
      <c r="I646" s="91">
        <v>-6</v>
      </c>
      <c r="J646" s="91">
        <v>0</v>
      </c>
      <c r="K646" s="17" t="s">
        <v>144</v>
      </c>
    </row>
    <row r="647" spans="1:11" ht="12.75">
      <c r="A647" s="37">
        <v>30</v>
      </c>
      <c r="B647" s="37" t="s">
        <v>80</v>
      </c>
      <c r="C647" s="90" t="s">
        <v>81</v>
      </c>
      <c r="D647" s="32">
        <v>2089</v>
      </c>
      <c r="E647" s="17">
        <v>0</v>
      </c>
      <c r="F647" s="17">
        <v>0</v>
      </c>
      <c r="G647" s="17">
        <v>12</v>
      </c>
      <c r="H647" s="17">
        <v>2</v>
      </c>
      <c r="I647" s="91">
        <v>-50</v>
      </c>
      <c r="J647" s="91">
        <v>0</v>
      </c>
      <c r="K647" s="17" t="s">
        <v>144</v>
      </c>
    </row>
    <row r="648" spans="1:11" ht="12.75">
      <c r="A648" s="37">
        <v>31</v>
      </c>
      <c r="B648" s="37" t="s">
        <v>82</v>
      </c>
      <c r="C648" s="90" t="s">
        <v>83</v>
      </c>
      <c r="D648" s="32">
        <v>2075</v>
      </c>
      <c r="E648" s="17">
        <v>70</v>
      </c>
      <c r="F648" s="17">
        <v>0</v>
      </c>
      <c r="G648" s="17">
        <v>2</v>
      </c>
      <c r="H648" s="17">
        <v>1</v>
      </c>
      <c r="I648" s="91">
        <v>49</v>
      </c>
      <c r="J648" s="91">
        <v>0</v>
      </c>
      <c r="K648" s="17" t="s">
        <v>144</v>
      </c>
    </row>
    <row r="649" spans="1:11" ht="12.75">
      <c r="A649" s="37">
        <v>32</v>
      </c>
      <c r="B649" s="37" t="s">
        <v>88</v>
      </c>
      <c r="C649" s="90" t="s">
        <v>89</v>
      </c>
      <c r="D649" s="32">
        <v>1636</v>
      </c>
      <c r="E649" s="17">
        <v>51</v>
      </c>
      <c r="F649" s="17">
        <v>17</v>
      </c>
      <c r="G649" s="17">
        <v>8</v>
      </c>
      <c r="H649" s="17">
        <v>1</v>
      </c>
      <c r="I649" s="91">
        <v>41</v>
      </c>
      <c r="J649" s="91">
        <v>0</v>
      </c>
      <c r="K649" s="17" t="s">
        <v>144</v>
      </c>
    </row>
    <row r="650" spans="1:11" ht="12.75">
      <c r="A650" s="37">
        <v>33</v>
      </c>
      <c r="B650" s="37" t="s">
        <v>96</v>
      </c>
      <c r="C650" s="90" t="s">
        <v>89</v>
      </c>
      <c r="D650" s="32">
        <v>1540</v>
      </c>
      <c r="E650" s="17">
        <v>0</v>
      </c>
      <c r="F650" s="17">
        <v>0</v>
      </c>
      <c r="G650" s="17">
        <v>16</v>
      </c>
      <c r="H650" s="17">
        <v>1</v>
      </c>
      <c r="I650" s="91">
        <v>-35</v>
      </c>
      <c r="J650" s="91">
        <v>0</v>
      </c>
      <c r="K650" s="17" t="s">
        <v>144</v>
      </c>
    </row>
    <row r="651" spans="1:11" ht="12.75">
      <c r="A651" s="37">
        <v>34</v>
      </c>
      <c r="B651" s="37" t="s">
        <v>94</v>
      </c>
      <c r="C651" s="90" t="s">
        <v>83</v>
      </c>
      <c r="D651" s="32">
        <v>1316</v>
      </c>
      <c r="E651" s="17">
        <v>0</v>
      </c>
      <c r="F651" s="17">
        <v>0</v>
      </c>
      <c r="G651" s="17">
        <v>4</v>
      </c>
      <c r="H651" s="17">
        <v>1</v>
      </c>
      <c r="I651" s="91">
        <v>-23</v>
      </c>
      <c r="J651" s="91">
        <v>0</v>
      </c>
      <c r="K651" s="17" t="s">
        <v>144</v>
      </c>
    </row>
    <row r="652" spans="1:11" ht="12.75">
      <c r="A652" s="37">
        <v>35</v>
      </c>
      <c r="B652" s="37" t="s">
        <v>90</v>
      </c>
      <c r="C652" s="90" t="s">
        <v>91</v>
      </c>
      <c r="D652" s="32">
        <v>1268</v>
      </c>
      <c r="E652" s="17">
        <v>0</v>
      </c>
      <c r="F652" s="17">
        <v>0</v>
      </c>
      <c r="G652" s="17">
        <v>2</v>
      </c>
      <c r="H652" s="17">
        <v>1</v>
      </c>
      <c r="I652" s="91">
        <v>-21</v>
      </c>
      <c r="J652" s="91">
        <v>0</v>
      </c>
      <c r="K652" s="17" t="s">
        <v>146</v>
      </c>
    </row>
    <row r="653" spans="1:11" ht="12.75">
      <c r="A653" s="37">
        <v>36</v>
      </c>
      <c r="B653" s="37" t="s">
        <v>99</v>
      </c>
      <c r="C653" s="90" t="s">
        <v>75</v>
      </c>
      <c r="D653" s="32">
        <v>1262</v>
      </c>
      <c r="E653" s="17">
        <v>0</v>
      </c>
      <c r="F653" s="17">
        <v>0</v>
      </c>
      <c r="G653" s="17">
        <v>8</v>
      </c>
      <c r="H653" s="17">
        <v>1</v>
      </c>
      <c r="I653" s="91">
        <v>-27</v>
      </c>
      <c r="J653" s="91">
        <v>0</v>
      </c>
      <c r="K653" s="17" t="s">
        <v>156</v>
      </c>
    </row>
    <row r="654" spans="1:11" ht="12.75">
      <c r="A654" s="37">
        <v>37</v>
      </c>
      <c r="B654" s="37" t="s">
        <v>94</v>
      </c>
      <c r="C654" s="90" t="s">
        <v>83</v>
      </c>
      <c r="D654" s="32">
        <v>1316</v>
      </c>
      <c r="E654" s="17">
        <v>0</v>
      </c>
      <c r="F654" s="17">
        <v>0</v>
      </c>
      <c r="G654" s="17">
        <v>4</v>
      </c>
      <c r="H654" s="17">
        <v>1</v>
      </c>
      <c r="I654" s="91">
        <v>-23</v>
      </c>
      <c r="J654" s="91">
        <v>0</v>
      </c>
      <c r="K654" s="17" t="s">
        <v>144</v>
      </c>
    </row>
    <row r="655" spans="1:11" ht="12.75">
      <c r="A655" s="37">
        <v>38</v>
      </c>
      <c r="B655" s="37" t="s">
        <v>90</v>
      </c>
      <c r="C655" s="90" t="s">
        <v>91</v>
      </c>
      <c r="D655" s="32">
        <v>1268</v>
      </c>
      <c r="E655" s="17">
        <v>0</v>
      </c>
      <c r="F655" s="17">
        <v>0</v>
      </c>
      <c r="G655" s="17">
        <v>2</v>
      </c>
      <c r="H655" s="17">
        <v>1</v>
      </c>
      <c r="I655" s="91">
        <v>-21</v>
      </c>
      <c r="J655" s="91">
        <v>0</v>
      </c>
      <c r="K655" s="17" t="s">
        <v>146</v>
      </c>
    </row>
    <row r="656" spans="1:11" ht="12.75">
      <c r="A656" s="37">
        <v>39</v>
      </c>
      <c r="B656" s="37" t="s">
        <v>100</v>
      </c>
      <c r="C656" s="90" t="s">
        <v>101</v>
      </c>
      <c r="D656" s="32">
        <v>1146</v>
      </c>
      <c r="E656" s="17">
        <v>0</v>
      </c>
      <c r="F656" s="17">
        <v>0</v>
      </c>
      <c r="G656" s="17">
        <v>14</v>
      </c>
      <c r="H656" s="17">
        <v>1</v>
      </c>
      <c r="I656" s="91">
        <v>-33</v>
      </c>
      <c r="J656" s="91">
        <v>0</v>
      </c>
      <c r="K656" s="17" t="s">
        <v>144</v>
      </c>
    </row>
    <row r="657" spans="1:11" ht="12.75">
      <c r="A657" s="37"/>
      <c r="B657" s="37"/>
      <c r="C657" s="37"/>
      <c r="D657" s="32"/>
      <c r="E657" s="32">
        <f>SUM(E618:E656)</f>
        <v>7191</v>
      </c>
      <c r="F657" s="32">
        <f>SUM(F618:F656)</f>
        <v>846</v>
      </c>
      <c r="G657" s="32">
        <f>SUM(G618:G656)</f>
        <v>2645</v>
      </c>
      <c r="H657" s="32">
        <f>SUM(H618:H656)</f>
        <v>423</v>
      </c>
      <c r="I657" s="32">
        <f>SUM(I618:I656)</f>
        <v>-2645</v>
      </c>
      <c r="J657" s="32">
        <f>SUM(J619:J656)</f>
        <v>9000</v>
      </c>
      <c r="K657" s="32">
        <f>(J657/1000)*10</f>
        <v>90</v>
      </c>
    </row>
    <row r="659" spans="1:11" ht="18">
      <c r="A659" s="321" t="s">
        <v>102</v>
      </c>
      <c r="B659" s="321"/>
      <c r="C659" s="321"/>
      <c r="D659" s="321"/>
      <c r="E659" s="321"/>
      <c r="F659" s="321"/>
      <c r="G659" s="321"/>
      <c r="H659" s="321"/>
      <c r="I659" s="321"/>
      <c r="J659" s="321"/>
      <c r="K659" s="321"/>
    </row>
    <row r="660" spans="1:11" ht="18">
      <c r="A660" s="321" t="s">
        <v>189</v>
      </c>
      <c r="B660" s="321"/>
      <c r="C660" s="321"/>
      <c r="D660" s="321"/>
      <c r="E660" s="321"/>
      <c r="F660" s="321"/>
      <c r="G660" s="321"/>
      <c r="H660" s="321"/>
      <c r="I660" s="321"/>
      <c r="J660" s="321"/>
      <c r="K660" s="321"/>
    </row>
    <row r="661" spans="1:11" ht="12.75">
      <c r="A661" s="69" t="s">
        <v>63</v>
      </c>
      <c r="B661" s="69" t="s">
        <v>64</v>
      </c>
      <c r="C661" s="69" t="s">
        <v>65</v>
      </c>
      <c r="D661" s="69" t="s">
        <v>66</v>
      </c>
      <c r="E661" s="68" t="s">
        <v>9</v>
      </c>
      <c r="F661" s="68" t="s">
        <v>10</v>
      </c>
      <c r="G661" s="68" t="s">
        <v>11</v>
      </c>
      <c r="H661" s="68" t="s">
        <v>67</v>
      </c>
      <c r="I661" s="68" t="s">
        <v>68</v>
      </c>
      <c r="J661" s="68" t="s">
        <v>188</v>
      </c>
      <c r="K661" s="68" t="s">
        <v>69</v>
      </c>
    </row>
    <row r="662" spans="1:13" ht="12.75">
      <c r="A662" s="37">
        <v>1</v>
      </c>
      <c r="B662" s="37" t="s">
        <v>0</v>
      </c>
      <c r="C662" s="90" t="s">
        <v>1</v>
      </c>
      <c r="D662" s="32">
        <v>32951</v>
      </c>
      <c r="E662" s="17">
        <v>651</v>
      </c>
      <c r="F662" s="17">
        <v>98</v>
      </c>
      <c r="G662" s="17">
        <v>100</v>
      </c>
      <c r="H662" s="17">
        <v>19</v>
      </c>
      <c r="I662" s="91">
        <v>288</v>
      </c>
      <c r="J662" s="91"/>
      <c r="K662" s="17" t="s">
        <v>144</v>
      </c>
      <c r="L662" s="37">
        <v>1</v>
      </c>
      <c r="M662" s="37" t="s">
        <v>0</v>
      </c>
    </row>
    <row r="663" spans="1:13" ht="12.75">
      <c r="A663" s="37">
        <v>2</v>
      </c>
      <c r="B663" s="37" t="s">
        <v>30</v>
      </c>
      <c r="C663" s="90" t="s">
        <v>31</v>
      </c>
      <c r="D663" s="32">
        <v>29581</v>
      </c>
      <c r="E663" s="17">
        <v>374</v>
      </c>
      <c r="F663" s="17">
        <v>53</v>
      </c>
      <c r="G663" s="17">
        <v>108</v>
      </c>
      <c r="H663" s="17">
        <v>18</v>
      </c>
      <c r="I663" s="91">
        <v>-23</v>
      </c>
      <c r="J663" s="91">
        <v>1000</v>
      </c>
      <c r="K663" s="17" t="s">
        <v>161</v>
      </c>
      <c r="L663" s="37">
        <v>2</v>
      </c>
      <c r="M663" s="37" t="s">
        <v>30</v>
      </c>
    </row>
    <row r="664" spans="1:13" ht="12.75">
      <c r="A664" s="37">
        <v>3</v>
      </c>
      <c r="B664" s="37" t="s">
        <v>37</v>
      </c>
      <c r="C664" s="90" t="s">
        <v>31</v>
      </c>
      <c r="D664" s="32">
        <v>29498</v>
      </c>
      <c r="E664" s="17">
        <v>622</v>
      </c>
      <c r="F664" s="17">
        <v>89</v>
      </c>
      <c r="G664" s="17">
        <v>72</v>
      </c>
      <c r="H664" s="17">
        <v>19</v>
      </c>
      <c r="I664" s="91">
        <v>278</v>
      </c>
      <c r="J664" s="91"/>
      <c r="K664" s="17" t="s">
        <v>156</v>
      </c>
      <c r="L664" s="37">
        <v>3</v>
      </c>
      <c r="M664" s="37" t="s">
        <v>37</v>
      </c>
    </row>
    <row r="665" spans="1:13" ht="12.75">
      <c r="A665" s="37">
        <v>4</v>
      </c>
      <c r="B665" s="37" t="s">
        <v>38</v>
      </c>
      <c r="C665" s="90" t="s">
        <v>1</v>
      </c>
      <c r="D665" s="32">
        <v>29146</v>
      </c>
      <c r="E665" s="17">
        <v>515</v>
      </c>
      <c r="F665" s="17">
        <v>63</v>
      </c>
      <c r="G665" s="17">
        <v>112</v>
      </c>
      <c r="H665" s="17">
        <v>19</v>
      </c>
      <c r="I665" s="91">
        <v>105</v>
      </c>
      <c r="J665" s="91"/>
      <c r="K665" s="17"/>
      <c r="L665" s="37">
        <v>4</v>
      </c>
      <c r="M665" s="37" t="s">
        <v>38</v>
      </c>
    </row>
    <row r="666" spans="1:13" ht="12.75">
      <c r="A666" s="37">
        <v>5</v>
      </c>
      <c r="B666" s="37" t="s">
        <v>36</v>
      </c>
      <c r="C666" s="90" t="s">
        <v>1</v>
      </c>
      <c r="D666" s="32">
        <v>29095</v>
      </c>
      <c r="E666" s="17">
        <v>543</v>
      </c>
      <c r="F666" s="17">
        <v>48</v>
      </c>
      <c r="G666" s="17">
        <v>130</v>
      </c>
      <c r="H666" s="17">
        <v>19</v>
      </c>
      <c r="I666" s="91">
        <v>100</v>
      </c>
      <c r="J666" s="91"/>
      <c r="K666" s="17" t="s">
        <v>156</v>
      </c>
      <c r="L666" s="37">
        <v>5</v>
      </c>
      <c r="M666" s="37" t="s">
        <v>36</v>
      </c>
    </row>
    <row r="667" spans="1:13" ht="12.75">
      <c r="A667" s="37">
        <v>6</v>
      </c>
      <c r="B667" s="37" t="s">
        <v>47</v>
      </c>
      <c r="C667" s="90" t="s">
        <v>1</v>
      </c>
      <c r="D667" s="32">
        <v>28644</v>
      </c>
      <c r="E667" s="17">
        <v>345</v>
      </c>
      <c r="F667" s="17">
        <v>18</v>
      </c>
      <c r="G667" s="17">
        <v>48</v>
      </c>
      <c r="H667" s="17">
        <v>19</v>
      </c>
      <c r="I667" s="91">
        <v>-46</v>
      </c>
      <c r="J667" s="91"/>
      <c r="K667" s="17" t="s">
        <v>144</v>
      </c>
      <c r="L667" s="37">
        <v>6</v>
      </c>
      <c r="M667" s="37" t="s">
        <v>47</v>
      </c>
    </row>
    <row r="668" spans="1:13" ht="12.75">
      <c r="A668" s="37">
        <v>7</v>
      </c>
      <c r="B668" s="37" t="s">
        <v>34</v>
      </c>
      <c r="C668" s="90" t="s">
        <v>35</v>
      </c>
      <c r="D668" s="32">
        <v>27472</v>
      </c>
      <c r="E668" s="17">
        <v>460</v>
      </c>
      <c r="F668" s="17">
        <v>62</v>
      </c>
      <c r="G668" s="17">
        <v>142</v>
      </c>
      <c r="H668" s="17">
        <v>18</v>
      </c>
      <c r="I668" s="91">
        <v>38</v>
      </c>
      <c r="J668" s="91">
        <v>1000</v>
      </c>
      <c r="K668" s="17" t="s">
        <v>144</v>
      </c>
      <c r="L668" s="37">
        <v>7</v>
      </c>
      <c r="M668" s="37" t="s">
        <v>34</v>
      </c>
    </row>
    <row r="669" spans="1:13" ht="12.75">
      <c r="A669" s="37">
        <v>8</v>
      </c>
      <c r="B669" s="37" t="s">
        <v>39</v>
      </c>
      <c r="C669" s="90" t="s">
        <v>1</v>
      </c>
      <c r="D669" s="32">
        <v>27116</v>
      </c>
      <c r="E669" s="17">
        <v>320</v>
      </c>
      <c r="F669" s="17">
        <v>42</v>
      </c>
      <c r="G669" s="17">
        <v>116</v>
      </c>
      <c r="H669" s="17">
        <v>18</v>
      </c>
      <c r="I669" s="91">
        <v>-96</v>
      </c>
      <c r="J669" s="91">
        <v>1000</v>
      </c>
      <c r="K669" s="17" t="s">
        <v>144</v>
      </c>
      <c r="L669" s="37">
        <v>8</v>
      </c>
      <c r="M669" s="37" t="s">
        <v>39</v>
      </c>
    </row>
    <row r="670" spans="1:13" ht="12.75">
      <c r="A670" s="37">
        <v>9</v>
      </c>
      <c r="B670" s="37" t="s">
        <v>41</v>
      </c>
      <c r="C670" s="90" t="s">
        <v>42</v>
      </c>
      <c r="D670" s="32">
        <v>26877</v>
      </c>
      <c r="E670" s="17">
        <v>295</v>
      </c>
      <c r="F670" s="17">
        <v>21</v>
      </c>
      <c r="G670" s="17">
        <v>88</v>
      </c>
      <c r="H670" s="17">
        <v>19</v>
      </c>
      <c r="I670" s="91">
        <v>-133</v>
      </c>
      <c r="J670" s="91"/>
      <c r="K670" s="17" t="s">
        <v>161</v>
      </c>
      <c r="L670" s="37">
        <v>9</v>
      </c>
      <c r="M670" s="37" t="s">
        <v>41</v>
      </c>
    </row>
    <row r="671" spans="1:13" ht="12.75">
      <c r="A671" s="37">
        <v>10</v>
      </c>
      <c r="B671" s="37" t="s">
        <v>40</v>
      </c>
      <c r="C671" s="90" t="s">
        <v>1</v>
      </c>
      <c r="D671" s="32">
        <v>26685</v>
      </c>
      <c r="E671" s="17">
        <v>244</v>
      </c>
      <c r="F671" s="17">
        <v>23</v>
      </c>
      <c r="G671" s="17">
        <v>78</v>
      </c>
      <c r="H671" s="17">
        <v>17</v>
      </c>
      <c r="I671" s="91">
        <v>-134</v>
      </c>
      <c r="J671" s="91">
        <v>2000</v>
      </c>
      <c r="K671" s="17" t="s">
        <v>161</v>
      </c>
      <c r="L671" s="37">
        <v>10</v>
      </c>
      <c r="M671" s="37" t="s">
        <v>40</v>
      </c>
    </row>
    <row r="672" spans="1:13" ht="12.75">
      <c r="A672" s="37">
        <v>11</v>
      </c>
      <c r="B672" s="37" t="s">
        <v>44</v>
      </c>
      <c r="C672" s="90" t="s">
        <v>1</v>
      </c>
      <c r="D672" s="32">
        <v>26630</v>
      </c>
      <c r="E672" s="17">
        <v>271</v>
      </c>
      <c r="F672" s="17">
        <v>25</v>
      </c>
      <c r="G672" s="17">
        <v>108</v>
      </c>
      <c r="H672" s="17">
        <v>19</v>
      </c>
      <c r="I672" s="91">
        <v>-173</v>
      </c>
      <c r="J672" s="91"/>
      <c r="K672" s="17" t="s">
        <v>152</v>
      </c>
      <c r="L672" s="37">
        <v>11</v>
      </c>
      <c r="M672" s="37" t="s">
        <v>44</v>
      </c>
    </row>
    <row r="673" spans="1:13" ht="12.75">
      <c r="A673" s="37">
        <v>12</v>
      </c>
      <c r="B673" s="37" t="s">
        <v>43</v>
      </c>
      <c r="C673" s="90" t="s">
        <v>1</v>
      </c>
      <c r="D673" s="32">
        <v>24617</v>
      </c>
      <c r="E673" s="17">
        <v>206</v>
      </c>
      <c r="F673" s="17">
        <v>20</v>
      </c>
      <c r="G673" s="17">
        <v>166</v>
      </c>
      <c r="H673" s="17">
        <v>18</v>
      </c>
      <c r="I673" s="91">
        <v>-282</v>
      </c>
      <c r="J673" s="91">
        <v>1000</v>
      </c>
      <c r="K673" s="17" t="s">
        <v>161</v>
      </c>
      <c r="L673" s="37">
        <v>12</v>
      </c>
      <c r="M673" s="37" t="s">
        <v>43</v>
      </c>
    </row>
    <row r="674" spans="1:13" ht="12.75">
      <c r="A674" s="37">
        <v>13</v>
      </c>
      <c r="B674" s="37" t="s">
        <v>48</v>
      </c>
      <c r="C674" s="90" t="s">
        <v>42</v>
      </c>
      <c r="D674" s="32">
        <v>24257</v>
      </c>
      <c r="E674" s="17">
        <v>162</v>
      </c>
      <c r="F674" s="17">
        <v>8</v>
      </c>
      <c r="G674" s="17">
        <v>136</v>
      </c>
      <c r="H674" s="17">
        <v>18</v>
      </c>
      <c r="I674" s="91">
        <v>-308</v>
      </c>
      <c r="J674" s="91"/>
      <c r="K674" s="17" t="s">
        <v>156</v>
      </c>
      <c r="L674" s="37">
        <v>13</v>
      </c>
      <c r="M674" s="37" t="s">
        <v>48</v>
      </c>
    </row>
    <row r="675" spans="1:13" ht="12.75">
      <c r="A675" s="37">
        <v>14</v>
      </c>
      <c r="B675" s="37" t="s">
        <v>49</v>
      </c>
      <c r="C675" s="90" t="s">
        <v>35</v>
      </c>
      <c r="D675" s="32">
        <v>23223</v>
      </c>
      <c r="E675" s="17">
        <v>155</v>
      </c>
      <c r="F675" s="17">
        <v>0</v>
      </c>
      <c r="G675" s="17">
        <v>72</v>
      </c>
      <c r="H675" s="17">
        <v>17</v>
      </c>
      <c r="I675" s="91">
        <v>-240</v>
      </c>
      <c r="J675" s="91">
        <v>2000</v>
      </c>
      <c r="K675" s="17" t="s">
        <v>144</v>
      </c>
      <c r="L675" s="37">
        <v>14</v>
      </c>
      <c r="M675" s="37" t="s">
        <v>49</v>
      </c>
    </row>
    <row r="676" spans="1:13" ht="12.75">
      <c r="A676" s="37">
        <v>15</v>
      </c>
      <c r="B676" s="37" t="s">
        <v>52</v>
      </c>
      <c r="C676" s="90" t="s">
        <v>35</v>
      </c>
      <c r="D676" s="32">
        <v>22717</v>
      </c>
      <c r="E676" s="17">
        <v>155</v>
      </c>
      <c r="F676" s="17">
        <v>14</v>
      </c>
      <c r="G676" s="17">
        <v>150</v>
      </c>
      <c r="H676" s="17">
        <v>19</v>
      </c>
      <c r="I676" s="91">
        <v>-342</v>
      </c>
      <c r="J676" s="91"/>
      <c r="K676" s="17" t="s">
        <v>161</v>
      </c>
      <c r="L676" s="37">
        <v>15</v>
      </c>
      <c r="M676" s="37" t="s">
        <v>52</v>
      </c>
    </row>
    <row r="677" spans="1:13" ht="12.75">
      <c r="A677" s="37">
        <v>16</v>
      </c>
      <c r="B677" s="37" t="s">
        <v>50</v>
      </c>
      <c r="C677" s="90" t="s">
        <v>42</v>
      </c>
      <c r="D677" s="32">
        <v>22073</v>
      </c>
      <c r="E677" s="17">
        <v>0</v>
      </c>
      <c r="F677" s="17">
        <v>0</v>
      </c>
      <c r="G677" s="17">
        <v>94</v>
      </c>
      <c r="H677" s="17">
        <v>18</v>
      </c>
      <c r="I677" s="91">
        <v>-436</v>
      </c>
      <c r="J677" s="91"/>
      <c r="K677" s="17" t="s">
        <v>161</v>
      </c>
      <c r="L677" s="37">
        <v>16</v>
      </c>
      <c r="M677" s="37" t="s">
        <v>50</v>
      </c>
    </row>
    <row r="678" spans="1:13" ht="12.75">
      <c r="A678" s="37">
        <v>17</v>
      </c>
      <c r="B678" s="37" t="s">
        <v>51</v>
      </c>
      <c r="C678" s="90" t="s">
        <v>1</v>
      </c>
      <c r="D678" s="32">
        <v>21831</v>
      </c>
      <c r="E678" s="17">
        <v>162</v>
      </c>
      <c r="F678" s="17">
        <v>26</v>
      </c>
      <c r="G678" s="17">
        <v>184</v>
      </c>
      <c r="H678" s="17">
        <v>19</v>
      </c>
      <c r="I678" s="91">
        <v>-357</v>
      </c>
      <c r="J678" s="91"/>
      <c r="K678" s="17" t="s">
        <v>152</v>
      </c>
      <c r="L678" s="37">
        <v>17</v>
      </c>
      <c r="M678" s="37" t="s">
        <v>51</v>
      </c>
    </row>
    <row r="679" spans="1:13" ht="12.75">
      <c r="A679" s="37">
        <v>18</v>
      </c>
      <c r="B679" s="37" t="s">
        <v>57</v>
      </c>
      <c r="C679" s="90" t="s">
        <v>1</v>
      </c>
      <c r="D679" s="32">
        <v>20696</v>
      </c>
      <c r="E679" s="17">
        <v>180</v>
      </c>
      <c r="F679" s="17">
        <v>33</v>
      </c>
      <c r="G679" s="17">
        <v>80</v>
      </c>
      <c r="H679" s="17">
        <v>17</v>
      </c>
      <c r="I679" s="91">
        <v>-190</v>
      </c>
      <c r="J679" s="91"/>
      <c r="K679" s="17" t="s">
        <v>144</v>
      </c>
      <c r="L679" s="37">
        <v>18</v>
      </c>
      <c r="M679" s="37" t="s">
        <v>57</v>
      </c>
    </row>
    <row r="680" spans="1:13" ht="12.75">
      <c r="A680" s="37">
        <v>19</v>
      </c>
      <c r="B680" s="37" t="s">
        <v>59</v>
      </c>
      <c r="C680" s="90" t="s">
        <v>1</v>
      </c>
      <c r="D680" s="32">
        <v>19507</v>
      </c>
      <c r="E680" s="17">
        <v>250</v>
      </c>
      <c r="F680" s="17">
        <v>40</v>
      </c>
      <c r="G680" s="17">
        <v>110</v>
      </c>
      <c r="H680" s="17">
        <v>13</v>
      </c>
      <c r="I680" s="91">
        <v>-67</v>
      </c>
      <c r="J680" s="91"/>
      <c r="K680" s="17" t="s">
        <v>144</v>
      </c>
      <c r="L680" s="37">
        <v>19</v>
      </c>
      <c r="M680" s="37" t="s">
        <v>59</v>
      </c>
    </row>
    <row r="681" spans="1:13" ht="12.75">
      <c r="A681" s="37">
        <v>20</v>
      </c>
      <c r="B681" s="37" t="s">
        <v>55</v>
      </c>
      <c r="C681" s="90" t="s">
        <v>1</v>
      </c>
      <c r="D681" s="32">
        <v>19405</v>
      </c>
      <c r="E681" s="17">
        <v>120</v>
      </c>
      <c r="F681" s="17">
        <v>22</v>
      </c>
      <c r="G681" s="17">
        <v>74</v>
      </c>
      <c r="H681" s="17">
        <v>19</v>
      </c>
      <c r="I681" s="91">
        <v>-293</v>
      </c>
      <c r="J681" s="91"/>
      <c r="K681" s="17" t="s">
        <v>144</v>
      </c>
      <c r="L681" s="37">
        <v>20</v>
      </c>
      <c r="M681" s="37" t="s">
        <v>55</v>
      </c>
    </row>
    <row r="682" spans="1:13" ht="12.75">
      <c r="A682" s="37">
        <v>21</v>
      </c>
      <c r="B682" s="37" t="s">
        <v>56</v>
      </c>
      <c r="C682" s="90" t="s">
        <v>42</v>
      </c>
      <c r="D682" s="32">
        <v>18275</v>
      </c>
      <c r="E682" s="17">
        <v>51</v>
      </c>
      <c r="F682" s="17">
        <v>0</v>
      </c>
      <c r="G682" s="17">
        <v>74</v>
      </c>
      <c r="H682" s="17">
        <v>17</v>
      </c>
      <c r="I682" s="91">
        <v>-346</v>
      </c>
      <c r="J682" s="91"/>
      <c r="K682" s="17" t="s">
        <v>161</v>
      </c>
      <c r="L682" s="37">
        <v>21</v>
      </c>
      <c r="M682" s="37" t="s">
        <v>56</v>
      </c>
    </row>
    <row r="683" spans="1:13" ht="12.75">
      <c r="A683" s="37">
        <v>22</v>
      </c>
      <c r="B683" s="37" t="s">
        <v>53</v>
      </c>
      <c r="C683" s="90" t="s">
        <v>1</v>
      </c>
      <c r="D683" s="32">
        <v>17920</v>
      </c>
      <c r="E683" s="17">
        <v>335</v>
      </c>
      <c r="F683" s="17">
        <v>54</v>
      </c>
      <c r="G683" s="17">
        <v>66</v>
      </c>
      <c r="H683" s="17">
        <v>10</v>
      </c>
      <c r="I683" s="91">
        <v>133</v>
      </c>
      <c r="J683" s="91">
        <v>2000</v>
      </c>
      <c r="K683" s="17" t="s">
        <v>156</v>
      </c>
      <c r="L683" s="37">
        <v>22</v>
      </c>
      <c r="M683" s="37" t="s">
        <v>53</v>
      </c>
    </row>
    <row r="684" spans="1:13" ht="12.75">
      <c r="A684" s="37">
        <v>23</v>
      </c>
      <c r="B684" s="37" t="s">
        <v>62</v>
      </c>
      <c r="C684" s="90" t="s">
        <v>61</v>
      </c>
      <c r="D684" s="32">
        <v>17214</v>
      </c>
      <c r="E684" s="17">
        <v>295</v>
      </c>
      <c r="F684" s="17">
        <v>26</v>
      </c>
      <c r="G684" s="17">
        <v>170</v>
      </c>
      <c r="H684" s="17">
        <v>14</v>
      </c>
      <c r="I684" s="91">
        <v>-115</v>
      </c>
      <c r="J684" s="91"/>
      <c r="K684" s="17" t="s">
        <v>144</v>
      </c>
      <c r="L684" s="37">
        <v>23</v>
      </c>
      <c r="M684" s="37" t="s">
        <v>62</v>
      </c>
    </row>
    <row r="685" spans="1:13" ht="12.75">
      <c r="A685" s="37">
        <v>24</v>
      </c>
      <c r="B685" s="37" t="s">
        <v>58</v>
      </c>
      <c r="C685" s="90" t="s">
        <v>87</v>
      </c>
      <c r="D685" s="32">
        <v>16119</v>
      </c>
      <c r="E685" s="17">
        <v>233</v>
      </c>
      <c r="F685" s="17">
        <v>27</v>
      </c>
      <c r="G685" s="17">
        <v>94</v>
      </c>
      <c r="H685" s="17">
        <v>12</v>
      </c>
      <c r="I685" s="91">
        <v>-62</v>
      </c>
      <c r="J685" s="91"/>
      <c r="K685" s="17" t="s">
        <v>144</v>
      </c>
      <c r="L685" s="37">
        <v>24</v>
      </c>
      <c r="M685" s="37" t="s">
        <v>58</v>
      </c>
    </row>
    <row r="686" spans="1:13" ht="12.75">
      <c r="A686" s="37">
        <v>25</v>
      </c>
      <c r="B686" s="37" t="s">
        <v>74</v>
      </c>
      <c r="C686" s="90" t="s">
        <v>75</v>
      </c>
      <c r="D686" s="32">
        <v>11021</v>
      </c>
      <c r="E686" s="17">
        <v>182</v>
      </c>
      <c r="F686" s="17">
        <v>29</v>
      </c>
      <c r="G686" s="17">
        <v>60</v>
      </c>
      <c r="H686" s="17">
        <v>7</v>
      </c>
      <c r="I686" s="91">
        <v>18</v>
      </c>
      <c r="J686" s="91"/>
      <c r="K686" s="17" t="s">
        <v>144</v>
      </c>
      <c r="L686" s="37">
        <v>25</v>
      </c>
      <c r="M686" s="37" t="s">
        <v>74</v>
      </c>
    </row>
    <row r="687" spans="1:13" ht="12.75">
      <c r="A687" s="37">
        <v>26</v>
      </c>
      <c r="B687" s="37" t="s">
        <v>85</v>
      </c>
      <c r="C687" s="90" t="s">
        <v>86</v>
      </c>
      <c r="D687" s="32">
        <v>6435</v>
      </c>
      <c r="E687" s="17">
        <v>110</v>
      </c>
      <c r="F687" s="17">
        <v>0</v>
      </c>
      <c r="G687" s="17">
        <v>16</v>
      </c>
      <c r="H687" s="17">
        <v>4</v>
      </c>
      <c r="I687" s="91">
        <v>18</v>
      </c>
      <c r="J687" s="91"/>
      <c r="K687" s="17" t="s">
        <v>144</v>
      </c>
      <c r="L687" s="37">
        <v>26</v>
      </c>
      <c r="M687" s="37" t="s">
        <v>85</v>
      </c>
    </row>
    <row r="688" spans="1:13" ht="12.75">
      <c r="A688" s="37">
        <v>27</v>
      </c>
      <c r="B688" s="37" t="s">
        <v>78</v>
      </c>
      <c r="C688" s="90" t="s">
        <v>42</v>
      </c>
      <c r="D688" s="32">
        <v>4986</v>
      </c>
      <c r="E688" s="17">
        <v>60</v>
      </c>
      <c r="F688" s="17">
        <v>0</v>
      </c>
      <c r="G688" s="17">
        <v>8</v>
      </c>
      <c r="H688" s="17">
        <v>4</v>
      </c>
      <c r="I688" s="91">
        <v>-24</v>
      </c>
      <c r="J688" s="91"/>
      <c r="K688" s="17" t="s">
        <v>144</v>
      </c>
      <c r="L688" s="37">
        <v>27</v>
      </c>
      <c r="M688" s="37" t="s">
        <v>78</v>
      </c>
    </row>
    <row r="689" spans="1:13" ht="12.75">
      <c r="A689" s="37">
        <v>28</v>
      </c>
      <c r="B689" s="37" t="s">
        <v>79</v>
      </c>
      <c r="C689" s="90" t="s">
        <v>81</v>
      </c>
      <c r="D689" s="32">
        <v>4553</v>
      </c>
      <c r="E689" s="17">
        <v>50</v>
      </c>
      <c r="F689" s="17">
        <v>0</v>
      </c>
      <c r="G689" s="17">
        <v>17</v>
      </c>
      <c r="H689" s="17">
        <v>3</v>
      </c>
      <c r="I689" s="91">
        <v>-24</v>
      </c>
      <c r="J689" s="91"/>
      <c r="K689" s="17" t="s">
        <v>144</v>
      </c>
      <c r="L689" s="37">
        <v>28</v>
      </c>
      <c r="M689" s="37" t="s">
        <v>79</v>
      </c>
    </row>
    <row r="690" spans="1:13" ht="12.75">
      <c r="A690" s="37">
        <v>29</v>
      </c>
      <c r="B690" s="37" t="s">
        <v>97</v>
      </c>
      <c r="C690" s="90" t="s">
        <v>98</v>
      </c>
      <c r="D690" s="32">
        <v>4328</v>
      </c>
      <c r="E690" s="17">
        <v>55</v>
      </c>
      <c r="F690" s="17">
        <v>16</v>
      </c>
      <c r="G690" s="17">
        <v>20</v>
      </c>
      <c r="H690" s="17">
        <v>3</v>
      </c>
      <c r="I690" s="91">
        <v>-6</v>
      </c>
      <c r="J690" s="91"/>
      <c r="K690" s="17" t="s">
        <v>144</v>
      </c>
      <c r="L690" s="37">
        <v>29</v>
      </c>
      <c r="M690" s="37" t="s">
        <v>97</v>
      </c>
    </row>
    <row r="691" spans="1:13" ht="12.75">
      <c r="A691" s="37">
        <v>30</v>
      </c>
      <c r="B691" s="37" t="s">
        <v>76</v>
      </c>
      <c r="C691" s="90" t="s">
        <v>71</v>
      </c>
      <c r="D691" s="32">
        <v>2842</v>
      </c>
      <c r="E691" s="17">
        <v>80</v>
      </c>
      <c r="F691" s="17">
        <v>11</v>
      </c>
      <c r="G691" s="17">
        <v>12</v>
      </c>
      <c r="H691" s="17">
        <v>2</v>
      </c>
      <c r="I691" s="91">
        <v>41</v>
      </c>
      <c r="J691" s="91"/>
      <c r="K691" s="17" t="s">
        <v>148</v>
      </c>
      <c r="L691" s="37">
        <v>30</v>
      </c>
      <c r="M691" s="37" t="s">
        <v>76</v>
      </c>
    </row>
    <row r="692" spans="1:13" ht="12.75">
      <c r="A692" s="37">
        <v>31</v>
      </c>
      <c r="B692" s="37" t="s">
        <v>70</v>
      </c>
      <c r="C692" s="90" t="s">
        <v>71</v>
      </c>
      <c r="D692" s="32">
        <v>2718</v>
      </c>
      <c r="E692" s="17">
        <v>0</v>
      </c>
      <c r="F692" s="17">
        <v>0</v>
      </c>
      <c r="G692" s="17">
        <v>18</v>
      </c>
      <c r="H692" s="17">
        <v>2</v>
      </c>
      <c r="I692" s="91">
        <v>-56</v>
      </c>
      <c r="J692" s="91"/>
      <c r="K692" s="17" t="s">
        <v>148</v>
      </c>
      <c r="L692" s="37">
        <v>31</v>
      </c>
      <c r="M692" s="37" t="s">
        <v>70</v>
      </c>
    </row>
    <row r="693" spans="1:13" ht="12.75">
      <c r="A693" s="37">
        <v>32</v>
      </c>
      <c r="B693" s="37" t="s">
        <v>80</v>
      </c>
      <c r="C693" s="90" t="s">
        <v>81</v>
      </c>
      <c r="D693" s="32">
        <v>2089</v>
      </c>
      <c r="E693" s="17">
        <v>0</v>
      </c>
      <c r="F693" s="17">
        <v>0</v>
      </c>
      <c r="G693" s="17">
        <v>12</v>
      </c>
      <c r="H693" s="17">
        <v>2</v>
      </c>
      <c r="I693" s="91">
        <v>-50</v>
      </c>
      <c r="J693" s="91"/>
      <c r="K693" s="17" t="s">
        <v>152</v>
      </c>
      <c r="L693" s="37">
        <v>32</v>
      </c>
      <c r="M693" s="37" t="s">
        <v>80</v>
      </c>
    </row>
    <row r="694" spans="1:13" ht="12.75">
      <c r="A694" s="37">
        <v>33</v>
      </c>
      <c r="B694" s="37" t="s">
        <v>82</v>
      </c>
      <c r="C694" s="90" t="s">
        <v>83</v>
      </c>
      <c r="D694" s="32">
        <v>2075</v>
      </c>
      <c r="E694" s="17">
        <v>70</v>
      </c>
      <c r="F694" s="17">
        <v>0</v>
      </c>
      <c r="G694" s="17">
        <v>2</v>
      </c>
      <c r="H694" s="17">
        <v>1</v>
      </c>
      <c r="I694" s="91">
        <v>49</v>
      </c>
      <c r="J694" s="91"/>
      <c r="K694" s="17" t="s">
        <v>152</v>
      </c>
      <c r="L694" s="37">
        <v>33</v>
      </c>
      <c r="M694" s="37" t="s">
        <v>82</v>
      </c>
    </row>
    <row r="695" spans="1:13" ht="12.75">
      <c r="A695" s="37">
        <v>34</v>
      </c>
      <c r="B695" s="37" t="s">
        <v>72</v>
      </c>
      <c r="C695" s="90" t="s">
        <v>71</v>
      </c>
      <c r="D695" s="32">
        <v>1750</v>
      </c>
      <c r="E695" s="17">
        <v>65</v>
      </c>
      <c r="F695" s="17">
        <v>17</v>
      </c>
      <c r="G695" s="17">
        <v>12</v>
      </c>
      <c r="H695" s="17">
        <v>1</v>
      </c>
      <c r="I695" s="91">
        <v>51</v>
      </c>
      <c r="J695" s="91"/>
      <c r="K695" s="17" t="s">
        <v>162</v>
      </c>
      <c r="L695" s="37">
        <v>34</v>
      </c>
      <c r="M695" s="37" t="s">
        <v>72</v>
      </c>
    </row>
    <row r="696" spans="1:13" ht="12.75">
      <c r="A696" s="37">
        <v>35</v>
      </c>
      <c r="B696" s="37" t="s">
        <v>88</v>
      </c>
      <c r="C696" s="90" t="s">
        <v>89</v>
      </c>
      <c r="D696" s="32">
        <v>1636</v>
      </c>
      <c r="E696" s="17">
        <v>51</v>
      </c>
      <c r="F696" s="17">
        <v>17</v>
      </c>
      <c r="G696" s="17">
        <v>8</v>
      </c>
      <c r="H696" s="17">
        <v>1</v>
      </c>
      <c r="I696" s="91">
        <v>41</v>
      </c>
      <c r="J696" s="91"/>
      <c r="K696" s="17" t="s">
        <v>154</v>
      </c>
      <c r="L696" s="37">
        <v>35</v>
      </c>
      <c r="M696" s="37" t="s">
        <v>88</v>
      </c>
    </row>
    <row r="697" spans="1:13" ht="12.75">
      <c r="A697" s="37">
        <v>36</v>
      </c>
      <c r="B697" s="37" t="s">
        <v>73</v>
      </c>
      <c r="C697" s="90" t="s">
        <v>71</v>
      </c>
      <c r="D697" s="32">
        <v>1546</v>
      </c>
      <c r="E697" s="17">
        <v>0</v>
      </c>
      <c r="F697" s="17">
        <v>0</v>
      </c>
      <c r="G697" s="17">
        <v>12</v>
      </c>
      <c r="H697" s="17">
        <v>1</v>
      </c>
      <c r="I697" s="91">
        <v>-31</v>
      </c>
      <c r="J697" s="91"/>
      <c r="K697" s="17" t="s">
        <v>162</v>
      </c>
      <c r="L697" s="37">
        <v>36</v>
      </c>
      <c r="M697" s="37" t="s">
        <v>73</v>
      </c>
    </row>
    <row r="698" spans="1:13" ht="12.75">
      <c r="A698" s="37">
        <v>37</v>
      </c>
      <c r="B698" s="37" t="s">
        <v>96</v>
      </c>
      <c r="C698" s="90" t="s">
        <v>89</v>
      </c>
      <c r="D698" s="32">
        <v>1540</v>
      </c>
      <c r="E698" s="17">
        <v>0</v>
      </c>
      <c r="F698" s="17">
        <v>0</v>
      </c>
      <c r="G698" s="17">
        <v>16</v>
      </c>
      <c r="H698" s="17">
        <v>1</v>
      </c>
      <c r="I698" s="91">
        <v>-35</v>
      </c>
      <c r="J698" s="91"/>
      <c r="K698" s="17" t="s">
        <v>157</v>
      </c>
      <c r="L698" s="37">
        <v>37</v>
      </c>
      <c r="M698" s="37" t="s">
        <v>96</v>
      </c>
    </row>
    <row r="699" spans="1:13" ht="12.75">
      <c r="A699" s="37">
        <v>38</v>
      </c>
      <c r="B699" s="37" t="s">
        <v>94</v>
      </c>
      <c r="C699" s="90" t="s">
        <v>83</v>
      </c>
      <c r="D699" s="32">
        <v>1316</v>
      </c>
      <c r="E699" s="17">
        <v>0</v>
      </c>
      <c r="F699" s="17">
        <v>0</v>
      </c>
      <c r="G699" s="17">
        <v>4</v>
      </c>
      <c r="H699" s="17">
        <v>1</v>
      </c>
      <c r="I699" s="91">
        <v>-23</v>
      </c>
      <c r="J699" s="91"/>
      <c r="K699" s="17" t="s">
        <v>156</v>
      </c>
      <c r="L699" s="37">
        <v>38</v>
      </c>
      <c r="M699" s="37" t="s">
        <v>94</v>
      </c>
    </row>
    <row r="700" spans="1:13" ht="12.75">
      <c r="A700" s="37">
        <v>39</v>
      </c>
      <c r="B700" s="37" t="s">
        <v>90</v>
      </c>
      <c r="C700" s="90" t="s">
        <v>91</v>
      </c>
      <c r="D700" s="32">
        <v>1268</v>
      </c>
      <c r="E700" s="17">
        <v>0</v>
      </c>
      <c r="F700" s="17">
        <v>0</v>
      </c>
      <c r="G700" s="17">
        <v>2</v>
      </c>
      <c r="H700" s="17">
        <v>1</v>
      </c>
      <c r="I700" s="91">
        <v>-21</v>
      </c>
      <c r="J700" s="91"/>
      <c r="K700" s="17" t="s">
        <v>156</v>
      </c>
      <c r="L700" s="37">
        <v>39</v>
      </c>
      <c r="M700" s="37" t="s">
        <v>90</v>
      </c>
    </row>
    <row r="701" spans="1:13" ht="12.75">
      <c r="A701" s="37">
        <v>40</v>
      </c>
      <c r="B701" s="37" t="s">
        <v>99</v>
      </c>
      <c r="C701" s="90" t="s">
        <v>75</v>
      </c>
      <c r="D701" s="32">
        <v>1262</v>
      </c>
      <c r="E701" s="17">
        <v>0</v>
      </c>
      <c r="F701" s="17">
        <v>0</v>
      </c>
      <c r="G701" s="17">
        <v>8</v>
      </c>
      <c r="H701" s="17">
        <v>1</v>
      </c>
      <c r="I701" s="91">
        <v>-27</v>
      </c>
      <c r="J701" s="91"/>
      <c r="K701" s="17" t="s">
        <v>157</v>
      </c>
      <c r="L701">
        <v>40</v>
      </c>
      <c r="M701" t="s">
        <v>99</v>
      </c>
    </row>
    <row r="702" spans="1:13" ht="12.75">
      <c r="A702" s="37">
        <v>41</v>
      </c>
      <c r="B702" s="37" t="s">
        <v>100</v>
      </c>
      <c r="C702" s="90" t="s">
        <v>101</v>
      </c>
      <c r="D702" s="32">
        <v>1146</v>
      </c>
      <c r="E702" s="17">
        <v>0</v>
      </c>
      <c r="F702" s="17">
        <v>0</v>
      </c>
      <c r="G702" s="17">
        <v>14</v>
      </c>
      <c r="H702" s="17">
        <v>1</v>
      </c>
      <c r="I702" s="91">
        <v>-33</v>
      </c>
      <c r="J702" s="91"/>
      <c r="K702" s="17" t="s">
        <v>152</v>
      </c>
      <c r="L702">
        <v>41</v>
      </c>
      <c r="M702" t="s">
        <v>100</v>
      </c>
    </row>
    <row r="703" spans="1:11" ht="12.75">
      <c r="A703" s="37"/>
      <c r="B703" s="37"/>
      <c r="C703" s="37"/>
      <c r="D703" s="32"/>
      <c r="E703" s="32">
        <f>SUM(E662:E702)</f>
        <v>7667</v>
      </c>
      <c r="F703" s="32">
        <f>SUM(F662:F702)</f>
        <v>902</v>
      </c>
      <c r="G703" s="32">
        <f>SUM(G662:G702)</f>
        <v>2813</v>
      </c>
      <c r="H703" s="32">
        <f>SUM(H662:H702)</f>
        <v>451</v>
      </c>
      <c r="I703" s="32">
        <f>SUM(I662:I702)</f>
        <v>-2813</v>
      </c>
      <c r="J703" s="32">
        <f>SUM(J663:J702)</f>
        <v>10000</v>
      </c>
      <c r="K703" s="32">
        <f>(J703/1000)*10</f>
        <v>100</v>
      </c>
    </row>
    <row r="704" spans="1:11" ht="18">
      <c r="A704" s="321" t="s">
        <v>102</v>
      </c>
      <c r="B704" s="321"/>
      <c r="C704" s="321"/>
      <c r="D704" s="321"/>
      <c r="E704" s="321"/>
      <c r="F704" s="321"/>
      <c r="G704" s="321"/>
      <c r="H704" s="321"/>
      <c r="I704" s="321"/>
      <c r="J704" s="321"/>
      <c r="K704" s="321"/>
    </row>
    <row r="705" spans="1:11" ht="18">
      <c r="A705" s="321" t="s">
        <v>190</v>
      </c>
      <c r="B705" s="321"/>
      <c r="C705" s="321"/>
      <c r="D705" s="321"/>
      <c r="E705" s="321"/>
      <c r="F705" s="321"/>
      <c r="G705" s="321"/>
      <c r="H705" s="321"/>
      <c r="I705" s="321"/>
      <c r="J705" s="321"/>
      <c r="K705" s="321"/>
    </row>
    <row r="706" spans="1:11" ht="12.75">
      <c r="A706" s="69" t="s">
        <v>63</v>
      </c>
      <c r="B706" s="69" t="s">
        <v>64</v>
      </c>
      <c r="C706" s="69" t="s">
        <v>65</v>
      </c>
      <c r="D706" s="69" t="s">
        <v>66</v>
      </c>
      <c r="E706" s="68" t="s">
        <v>9</v>
      </c>
      <c r="F706" s="68" t="s">
        <v>10</v>
      </c>
      <c r="G706" s="68" t="s">
        <v>11</v>
      </c>
      <c r="H706" s="68" t="s">
        <v>67</v>
      </c>
      <c r="I706" s="68" t="s">
        <v>68</v>
      </c>
      <c r="J706" s="68"/>
      <c r="K706" s="68" t="s">
        <v>69</v>
      </c>
    </row>
    <row r="707" spans="1:11" ht="12.75">
      <c r="A707" s="37">
        <v>1</v>
      </c>
      <c r="B707" s="37" t="s">
        <v>0</v>
      </c>
      <c r="C707" s="90" t="s">
        <v>1</v>
      </c>
      <c r="D707" s="32">
        <v>34452</v>
      </c>
      <c r="E707" s="17">
        <v>651</v>
      </c>
      <c r="F707" s="17">
        <v>98</v>
      </c>
      <c r="G707" s="17">
        <v>102</v>
      </c>
      <c r="H707" s="17">
        <v>20</v>
      </c>
      <c r="I707" s="91">
        <v>267</v>
      </c>
      <c r="J707" s="91">
        <v>0</v>
      </c>
      <c r="K707" s="17" t="s">
        <v>144</v>
      </c>
    </row>
    <row r="708" spans="1:11" ht="12.75">
      <c r="A708" s="37">
        <v>2</v>
      </c>
      <c r="B708" s="37" t="s">
        <v>30</v>
      </c>
      <c r="C708" s="90" t="s">
        <v>31</v>
      </c>
      <c r="D708" s="32">
        <v>31183</v>
      </c>
      <c r="E708" s="17">
        <v>374</v>
      </c>
      <c r="F708" s="17">
        <v>53</v>
      </c>
      <c r="G708" s="17">
        <v>112</v>
      </c>
      <c r="H708" s="17">
        <v>19</v>
      </c>
      <c r="I708" s="91">
        <v>-46</v>
      </c>
      <c r="J708" s="91">
        <v>1000</v>
      </c>
      <c r="K708" s="17" t="s">
        <v>144</v>
      </c>
    </row>
    <row r="709" spans="1:11" ht="12.75">
      <c r="A709" s="37">
        <v>3</v>
      </c>
      <c r="B709" s="37" t="s">
        <v>36</v>
      </c>
      <c r="C709" s="90" t="s">
        <v>1</v>
      </c>
      <c r="D709" s="32">
        <v>30573</v>
      </c>
      <c r="E709" s="17">
        <v>543</v>
      </c>
      <c r="F709" s="17">
        <v>48</v>
      </c>
      <c r="G709" s="17">
        <v>134</v>
      </c>
      <c r="H709" s="17">
        <v>20</v>
      </c>
      <c r="I709" s="91">
        <v>77</v>
      </c>
      <c r="J709" s="91">
        <v>0</v>
      </c>
      <c r="K709" s="17" t="s">
        <v>156</v>
      </c>
    </row>
    <row r="710" spans="1:11" ht="12.75">
      <c r="A710" s="37">
        <v>4</v>
      </c>
      <c r="B710" s="37" t="s">
        <v>37</v>
      </c>
      <c r="C710" s="90" t="s">
        <v>31</v>
      </c>
      <c r="D710" s="32">
        <v>30225</v>
      </c>
      <c r="E710" s="17">
        <v>622</v>
      </c>
      <c r="F710" s="17">
        <v>89</v>
      </c>
      <c r="G710" s="17">
        <v>84</v>
      </c>
      <c r="H710" s="17">
        <v>20</v>
      </c>
      <c r="I710" s="91">
        <v>247</v>
      </c>
      <c r="J710" s="91">
        <v>0</v>
      </c>
      <c r="K710" s="17" t="s">
        <v>146</v>
      </c>
    </row>
    <row r="711" spans="1:11" ht="12.75">
      <c r="A711" s="37">
        <v>5</v>
      </c>
      <c r="B711" s="37" t="s">
        <v>38</v>
      </c>
      <c r="C711" s="90" t="s">
        <v>1</v>
      </c>
      <c r="D711" s="32">
        <v>29940</v>
      </c>
      <c r="E711" s="17">
        <v>515</v>
      </c>
      <c r="F711" s="17">
        <v>63</v>
      </c>
      <c r="G711" s="17">
        <v>134</v>
      </c>
      <c r="H711" s="17">
        <v>20</v>
      </c>
      <c r="I711" s="91">
        <v>64</v>
      </c>
      <c r="J711" s="91">
        <v>0</v>
      </c>
      <c r="K711" s="17" t="s">
        <v>156</v>
      </c>
    </row>
    <row r="712" spans="1:11" ht="12.75">
      <c r="A712" s="37">
        <v>6</v>
      </c>
      <c r="B712" s="37" t="s">
        <v>47</v>
      </c>
      <c r="C712" s="90" t="s">
        <v>1</v>
      </c>
      <c r="D712" s="32">
        <v>29678</v>
      </c>
      <c r="E712" s="17">
        <v>345</v>
      </c>
      <c r="F712" s="17">
        <v>18</v>
      </c>
      <c r="G712" s="17">
        <v>56</v>
      </c>
      <c r="H712" s="17">
        <v>20</v>
      </c>
      <c r="I712" s="91">
        <v>-73</v>
      </c>
      <c r="J712" s="91">
        <v>0</v>
      </c>
      <c r="K712" s="17" t="s">
        <v>144</v>
      </c>
    </row>
    <row r="713" spans="1:11" ht="12.75">
      <c r="A713" s="37">
        <v>7</v>
      </c>
      <c r="B713" s="37" t="s">
        <v>34</v>
      </c>
      <c r="C713" s="90" t="s">
        <v>35</v>
      </c>
      <c r="D713" s="32">
        <v>29231</v>
      </c>
      <c r="E713" s="17">
        <v>460</v>
      </c>
      <c r="F713" s="17">
        <v>62</v>
      </c>
      <c r="G713" s="17">
        <v>142</v>
      </c>
      <c r="H713" s="17">
        <v>19</v>
      </c>
      <c r="I713" s="91">
        <v>19</v>
      </c>
      <c r="J713" s="91">
        <v>1000</v>
      </c>
      <c r="K713" s="17" t="s">
        <v>144</v>
      </c>
    </row>
    <row r="714" spans="1:11" ht="12.75">
      <c r="A714" s="37">
        <v>8</v>
      </c>
      <c r="B714" s="37" t="s">
        <v>40</v>
      </c>
      <c r="C714" s="90" t="s">
        <v>1</v>
      </c>
      <c r="D714" s="32">
        <v>28647</v>
      </c>
      <c r="E714" s="17">
        <v>314</v>
      </c>
      <c r="F714" s="17">
        <v>23</v>
      </c>
      <c r="G714" s="17">
        <v>80</v>
      </c>
      <c r="H714" s="17">
        <v>18</v>
      </c>
      <c r="I714" s="91">
        <v>-85</v>
      </c>
      <c r="J714" s="91">
        <v>2000</v>
      </c>
      <c r="K714" s="17" t="s">
        <v>146</v>
      </c>
    </row>
    <row r="715" spans="1:11" ht="12.75">
      <c r="A715" s="37">
        <v>9</v>
      </c>
      <c r="B715" s="37" t="s">
        <v>41</v>
      </c>
      <c r="C715" s="90" t="s">
        <v>42</v>
      </c>
      <c r="D715" s="32">
        <v>28249</v>
      </c>
      <c r="E715" s="17">
        <v>295</v>
      </c>
      <c r="F715" s="17">
        <v>21</v>
      </c>
      <c r="G715" s="17">
        <v>92</v>
      </c>
      <c r="H715" s="17">
        <v>20</v>
      </c>
      <c r="I715" s="91">
        <v>-156</v>
      </c>
      <c r="J715" s="91">
        <v>0</v>
      </c>
      <c r="K715" s="17" t="s">
        <v>144</v>
      </c>
    </row>
    <row r="716" spans="1:11" ht="12.75">
      <c r="A716" s="37">
        <v>10</v>
      </c>
      <c r="B716" s="37" t="s">
        <v>39</v>
      </c>
      <c r="C716" s="90" t="s">
        <v>1</v>
      </c>
      <c r="D716" s="32">
        <v>28230</v>
      </c>
      <c r="E716" s="17">
        <v>320</v>
      </c>
      <c r="F716" s="17">
        <v>42</v>
      </c>
      <c r="G716" s="17">
        <v>122</v>
      </c>
      <c r="H716" s="17">
        <v>19</v>
      </c>
      <c r="I716" s="91">
        <v>-121</v>
      </c>
      <c r="J716" s="91">
        <v>1000</v>
      </c>
      <c r="K716" s="17" t="s">
        <v>152</v>
      </c>
    </row>
    <row r="717" spans="1:11" ht="12.75">
      <c r="A717" s="37">
        <v>11</v>
      </c>
      <c r="B717" s="37" t="s">
        <v>44</v>
      </c>
      <c r="C717" s="90" t="s">
        <v>1</v>
      </c>
      <c r="D717" s="32">
        <v>27676</v>
      </c>
      <c r="E717" s="17">
        <v>271</v>
      </c>
      <c r="F717" s="17">
        <v>25</v>
      </c>
      <c r="G717" s="17">
        <v>118</v>
      </c>
      <c r="H717" s="17">
        <v>20</v>
      </c>
      <c r="I717" s="91">
        <v>-202</v>
      </c>
      <c r="J717" s="91">
        <v>0</v>
      </c>
      <c r="K717" s="17" t="s">
        <v>144</v>
      </c>
    </row>
    <row r="718" spans="1:11" ht="12.75">
      <c r="A718" s="37">
        <v>12</v>
      </c>
      <c r="B718" s="37" t="s">
        <v>43</v>
      </c>
      <c r="C718" s="90" t="s">
        <v>1</v>
      </c>
      <c r="D718" s="32">
        <v>26564</v>
      </c>
      <c r="E718" s="17">
        <v>266</v>
      </c>
      <c r="F718" s="17">
        <v>39</v>
      </c>
      <c r="G718" s="17">
        <v>178</v>
      </c>
      <c r="H718" s="17">
        <v>19</v>
      </c>
      <c r="I718" s="91">
        <v>-234</v>
      </c>
      <c r="J718" s="91">
        <v>1000</v>
      </c>
      <c r="K718" s="17" t="s">
        <v>144</v>
      </c>
    </row>
    <row r="719" spans="1:11" ht="12.75">
      <c r="A719" s="37">
        <v>13</v>
      </c>
      <c r="B719" s="37" t="s">
        <v>48</v>
      </c>
      <c r="C719" s="90" t="s">
        <v>42</v>
      </c>
      <c r="D719" s="32">
        <v>25903</v>
      </c>
      <c r="E719" s="17">
        <v>162</v>
      </c>
      <c r="F719" s="17">
        <v>8</v>
      </c>
      <c r="G719" s="17">
        <v>144</v>
      </c>
      <c r="H719" s="17">
        <v>19</v>
      </c>
      <c r="I719" s="91">
        <v>-335</v>
      </c>
      <c r="J719" s="91">
        <v>0</v>
      </c>
      <c r="K719" s="17" t="s">
        <v>144</v>
      </c>
    </row>
    <row r="720" spans="1:11" ht="12.75">
      <c r="A720" s="37">
        <v>14</v>
      </c>
      <c r="B720" s="37" t="s">
        <v>49</v>
      </c>
      <c r="C720" s="90" t="s">
        <v>35</v>
      </c>
      <c r="D720" s="32">
        <v>25035</v>
      </c>
      <c r="E720" s="17">
        <v>208</v>
      </c>
      <c r="F720" s="17">
        <v>12</v>
      </c>
      <c r="G720" s="17">
        <v>74</v>
      </c>
      <c r="H720" s="17">
        <v>18</v>
      </c>
      <c r="I720" s="91">
        <v>-196</v>
      </c>
      <c r="J720" s="91">
        <v>2000</v>
      </c>
      <c r="K720" s="17" t="s">
        <v>144</v>
      </c>
    </row>
    <row r="721" spans="1:11" ht="12.75">
      <c r="A721" s="37">
        <v>15</v>
      </c>
      <c r="B721" s="37" t="s">
        <v>52</v>
      </c>
      <c r="C721" s="90" t="s">
        <v>35</v>
      </c>
      <c r="D721" s="32">
        <v>24755</v>
      </c>
      <c r="E721" s="17">
        <v>235</v>
      </c>
      <c r="F721" s="17">
        <v>26</v>
      </c>
      <c r="G721" s="17">
        <v>152</v>
      </c>
      <c r="H721" s="17">
        <v>20</v>
      </c>
      <c r="I721" s="91">
        <v>-271</v>
      </c>
      <c r="J721" s="91">
        <v>0</v>
      </c>
      <c r="K721" s="17" t="s">
        <v>144</v>
      </c>
    </row>
    <row r="722" spans="1:11" ht="12.75">
      <c r="A722" s="37">
        <v>16</v>
      </c>
      <c r="B722" s="37" t="s">
        <v>51</v>
      </c>
      <c r="C722" s="90" t="s">
        <v>1</v>
      </c>
      <c r="D722" s="32">
        <v>23826</v>
      </c>
      <c r="E722" s="17">
        <v>237</v>
      </c>
      <c r="F722" s="17">
        <v>26</v>
      </c>
      <c r="G722" s="17">
        <v>186</v>
      </c>
      <c r="H722" s="17">
        <v>20</v>
      </c>
      <c r="I722" s="91">
        <v>-303</v>
      </c>
      <c r="J722" s="91">
        <v>0</v>
      </c>
      <c r="K722" s="17" t="s">
        <v>161</v>
      </c>
    </row>
    <row r="723" spans="1:11" ht="12.75">
      <c r="A723" s="37">
        <v>17</v>
      </c>
      <c r="B723" s="37" t="s">
        <v>50</v>
      </c>
      <c r="C723" s="90" t="s">
        <v>42</v>
      </c>
      <c r="D723" s="32">
        <v>22875</v>
      </c>
      <c r="E723" s="17">
        <v>0</v>
      </c>
      <c r="F723" s="17">
        <v>0</v>
      </c>
      <c r="G723" s="17">
        <v>104</v>
      </c>
      <c r="H723" s="17">
        <v>19</v>
      </c>
      <c r="I723" s="91">
        <v>-465</v>
      </c>
      <c r="J723" s="91">
        <v>0</v>
      </c>
      <c r="K723" s="17" t="s">
        <v>156</v>
      </c>
    </row>
    <row r="724" spans="1:11" ht="12.75">
      <c r="A724" s="37">
        <v>18</v>
      </c>
      <c r="B724" s="37" t="s">
        <v>57</v>
      </c>
      <c r="C724" s="90" t="s">
        <v>1</v>
      </c>
      <c r="D724" s="32">
        <v>21607</v>
      </c>
      <c r="E724" s="17">
        <v>180</v>
      </c>
      <c r="F724" s="17">
        <v>33</v>
      </c>
      <c r="G724" s="17">
        <v>94</v>
      </c>
      <c r="H724" s="17">
        <v>18</v>
      </c>
      <c r="I724" s="91">
        <v>-223</v>
      </c>
      <c r="J724" s="91">
        <v>0</v>
      </c>
      <c r="K724" s="17" t="s">
        <v>144</v>
      </c>
    </row>
    <row r="725" spans="1:11" ht="12.75">
      <c r="A725" s="37">
        <v>19</v>
      </c>
      <c r="B725" s="37" t="s">
        <v>59</v>
      </c>
      <c r="C725" s="90" t="s">
        <v>1</v>
      </c>
      <c r="D725" s="32">
        <v>21271</v>
      </c>
      <c r="E725" s="17">
        <v>299</v>
      </c>
      <c r="F725" s="17">
        <v>40</v>
      </c>
      <c r="G725" s="17">
        <v>118</v>
      </c>
      <c r="H725" s="17">
        <v>14</v>
      </c>
      <c r="I725" s="91">
        <v>-45</v>
      </c>
      <c r="J725" s="91">
        <v>0</v>
      </c>
      <c r="K725" s="17" t="s">
        <v>144</v>
      </c>
    </row>
    <row r="726" spans="1:11" ht="12.75">
      <c r="A726" s="37">
        <v>20</v>
      </c>
      <c r="B726" s="37" t="s">
        <v>55</v>
      </c>
      <c r="C726" s="90" t="s">
        <v>1</v>
      </c>
      <c r="D726" s="32">
        <v>21087</v>
      </c>
      <c r="E726" s="17">
        <v>120</v>
      </c>
      <c r="F726" s="17">
        <v>22</v>
      </c>
      <c r="G726" s="17">
        <v>74</v>
      </c>
      <c r="H726" s="17">
        <v>20</v>
      </c>
      <c r="I726" s="91">
        <v>-312</v>
      </c>
      <c r="J726" s="91">
        <v>0</v>
      </c>
      <c r="K726" s="17" t="s">
        <v>144</v>
      </c>
    </row>
    <row r="727" spans="1:11" ht="12.75">
      <c r="A727" s="37">
        <v>21</v>
      </c>
      <c r="B727" s="37" t="s">
        <v>56</v>
      </c>
      <c r="C727" s="90" t="s">
        <v>42</v>
      </c>
      <c r="D727" s="32">
        <v>19557</v>
      </c>
      <c r="E727" s="17">
        <v>51</v>
      </c>
      <c r="F727" s="17">
        <v>0</v>
      </c>
      <c r="G727" s="17">
        <v>78</v>
      </c>
      <c r="H727" s="17">
        <v>18</v>
      </c>
      <c r="I727" s="91">
        <v>-369</v>
      </c>
      <c r="J727" s="91">
        <v>0</v>
      </c>
      <c r="K727" s="17" t="s">
        <v>144</v>
      </c>
    </row>
    <row r="728" spans="1:11" ht="12.75">
      <c r="A728" s="37">
        <v>22</v>
      </c>
      <c r="B728" s="37" t="s">
        <v>62</v>
      </c>
      <c r="C728" s="90" t="s">
        <v>61</v>
      </c>
      <c r="D728" s="32">
        <v>18395</v>
      </c>
      <c r="E728" s="17">
        <v>295</v>
      </c>
      <c r="F728" s="17">
        <v>26</v>
      </c>
      <c r="G728" s="17">
        <v>182</v>
      </c>
      <c r="H728" s="17">
        <v>15</v>
      </c>
      <c r="I728" s="91">
        <v>-146</v>
      </c>
      <c r="J728" s="91">
        <v>0</v>
      </c>
      <c r="K728" s="17" t="s">
        <v>161</v>
      </c>
    </row>
    <row r="729" spans="1:11" ht="12.75">
      <c r="A729" s="37">
        <v>23</v>
      </c>
      <c r="B729" s="37" t="s">
        <v>53</v>
      </c>
      <c r="C729" s="90" t="s">
        <v>35</v>
      </c>
      <c r="D729" s="32">
        <v>17920</v>
      </c>
      <c r="E729" s="17">
        <v>335</v>
      </c>
      <c r="F729" s="17">
        <v>54</v>
      </c>
      <c r="G729" s="17">
        <v>66</v>
      </c>
      <c r="H729" s="17">
        <v>10</v>
      </c>
      <c r="I729" s="91">
        <v>133</v>
      </c>
      <c r="J729" s="91">
        <v>2000</v>
      </c>
      <c r="K729" s="17" t="s">
        <v>156</v>
      </c>
    </row>
    <row r="730" spans="1:11" ht="12.75">
      <c r="A730" s="37">
        <v>24</v>
      </c>
      <c r="B730" s="37" t="s">
        <v>58</v>
      </c>
      <c r="C730" s="90" t="s">
        <v>87</v>
      </c>
      <c r="D730" s="32">
        <v>17633</v>
      </c>
      <c r="E730" s="17">
        <v>233</v>
      </c>
      <c r="F730" s="17">
        <v>27</v>
      </c>
      <c r="G730" s="17">
        <v>96</v>
      </c>
      <c r="H730" s="17">
        <v>13</v>
      </c>
      <c r="I730" s="91">
        <v>-83</v>
      </c>
      <c r="J730" s="91">
        <v>0</v>
      </c>
      <c r="K730" s="17" t="s">
        <v>144</v>
      </c>
    </row>
    <row r="731" spans="1:11" ht="12.75">
      <c r="A731" s="37">
        <v>25</v>
      </c>
      <c r="B731" s="37" t="s">
        <v>74</v>
      </c>
      <c r="C731" s="90" t="s">
        <v>75</v>
      </c>
      <c r="D731" s="32">
        <v>11021</v>
      </c>
      <c r="E731" s="17">
        <v>182</v>
      </c>
      <c r="F731" s="17">
        <v>29</v>
      </c>
      <c r="G731" s="17">
        <v>60</v>
      </c>
      <c r="H731" s="17">
        <v>7</v>
      </c>
      <c r="I731" s="91">
        <v>18</v>
      </c>
      <c r="J731" s="91">
        <v>0</v>
      </c>
      <c r="K731" s="17" t="s">
        <v>144</v>
      </c>
    </row>
    <row r="732" spans="1:11" ht="12.75">
      <c r="A732" s="37">
        <v>26</v>
      </c>
      <c r="B732" s="37" t="s">
        <v>85</v>
      </c>
      <c r="C732" s="90" t="s">
        <v>86</v>
      </c>
      <c r="D732" s="32">
        <v>6435</v>
      </c>
      <c r="E732" s="17">
        <v>110</v>
      </c>
      <c r="F732" s="17">
        <v>0</v>
      </c>
      <c r="G732" s="17">
        <v>16</v>
      </c>
      <c r="H732" s="17">
        <v>4</v>
      </c>
      <c r="I732" s="91">
        <v>18</v>
      </c>
      <c r="J732" s="91">
        <v>0</v>
      </c>
      <c r="K732" s="17" t="s">
        <v>144</v>
      </c>
    </row>
    <row r="733" spans="1:11" ht="12.75">
      <c r="A733" s="37">
        <v>27</v>
      </c>
      <c r="B733" s="37" t="s">
        <v>79</v>
      </c>
      <c r="C733" s="90" t="s">
        <v>81</v>
      </c>
      <c r="D733" s="32">
        <v>6380</v>
      </c>
      <c r="E733" s="17">
        <v>105</v>
      </c>
      <c r="F733" s="17">
        <v>0</v>
      </c>
      <c r="G733" s="17">
        <v>21</v>
      </c>
      <c r="H733" s="17">
        <v>4</v>
      </c>
      <c r="I733" s="91">
        <v>8</v>
      </c>
      <c r="J733" s="91">
        <v>0</v>
      </c>
      <c r="K733" s="17" t="s">
        <v>161</v>
      </c>
    </row>
    <row r="734" spans="1:11" ht="12.75">
      <c r="A734" s="37">
        <v>28</v>
      </c>
      <c r="B734" s="37" t="s">
        <v>78</v>
      </c>
      <c r="C734" s="90" t="s">
        <v>42</v>
      </c>
      <c r="D734" s="32">
        <v>4986</v>
      </c>
      <c r="E734" s="17">
        <v>60</v>
      </c>
      <c r="F734" s="17">
        <v>0</v>
      </c>
      <c r="G734" s="17">
        <v>8</v>
      </c>
      <c r="H734" s="17">
        <v>4</v>
      </c>
      <c r="I734" s="91">
        <v>-24</v>
      </c>
      <c r="J734" s="91">
        <v>0</v>
      </c>
      <c r="K734" s="17" t="s">
        <v>156</v>
      </c>
    </row>
    <row r="735" spans="1:11" ht="12.75">
      <c r="A735" s="37">
        <v>29</v>
      </c>
      <c r="B735" s="37" t="s">
        <v>97</v>
      </c>
      <c r="C735" s="90" t="s">
        <v>98</v>
      </c>
      <c r="D735" s="32">
        <v>4328</v>
      </c>
      <c r="E735" s="17">
        <v>55</v>
      </c>
      <c r="F735" s="17">
        <v>16</v>
      </c>
      <c r="G735" s="17">
        <v>20</v>
      </c>
      <c r="H735" s="17">
        <v>3</v>
      </c>
      <c r="I735" s="91">
        <v>-6</v>
      </c>
      <c r="J735" s="91">
        <v>0</v>
      </c>
      <c r="K735" s="17" t="s">
        <v>144</v>
      </c>
    </row>
    <row r="736" spans="1:11" ht="12.75">
      <c r="A736" s="37">
        <v>30</v>
      </c>
      <c r="B736" s="37" t="s">
        <v>70</v>
      </c>
      <c r="C736" s="90" t="s">
        <v>71</v>
      </c>
      <c r="D736" s="32">
        <v>4256</v>
      </c>
      <c r="E736" s="17">
        <v>0</v>
      </c>
      <c r="F736" s="17">
        <v>0</v>
      </c>
      <c r="G736" s="17">
        <v>20</v>
      </c>
      <c r="H736" s="17">
        <v>3</v>
      </c>
      <c r="I736" s="91">
        <v>-77</v>
      </c>
      <c r="J736" s="91">
        <v>0</v>
      </c>
      <c r="K736" s="17" t="s">
        <v>161</v>
      </c>
    </row>
    <row r="737" spans="1:11" ht="12.75">
      <c r="A737" s="37">
        <v>31</v>
      </c>
      <c r="B737" s="37" t="s">
        <v>76</v>
      </c>
      <c r="C737" s="90" t="s">
        <v>71</v>
      </c>
      <c r="D737" s="32">
        <v>3954</v>
      </c>
      <c r="E737" s="17">
        <v>80</v>
      </c>
      <c r="F737" s="17">
        <v>11</v>
      </c>
      <c r="G737" s="17">
        <v>14</v>
      </c>
      <c r="H737" s="17">
        <v>3</v>
      </c>
      <c r="I737" s="91">
        <v>20</v>
      </c>
      <c r="J737" s="91">
        <v>0</v>
      </c>
      <c r="K737" s="17" t="s">
        <v>156</v>
      </c>
    </row>
    <row r="738" spans="1:11" ht="12.75">
      <c r="A738" s="37">
        <v>32</v>
      </c>
      <c r="B738" s="37" t="s">
        <v>73</v>
      </c>
      <c r="C738" s="90" t="s">
        <v>71</v>
      </c>
      <c r="D738" s="32">
        <v>3637</v>
      </c>
      <c r="E738" s="17">
        <v>85</v>
      </c>
      <c r="F738" s="17">
        <v>0</v>
      </c>
      <c r="G738" s="17">
        <v>14</v>
      </c>
      <c r="H738" s="17">
        <v>2</v>
      </c>
      <c r="I738" s="91">
        <v>33</v>
      </c>
      <c r="J738" s="91">
        <v>0</v>
      </c>
      <c r="K738" s="17" t="s">
        <v>160</v>
      </c>
    </row>
    <row r="739" spans="1:11" ht="12.75">
      <c r="A739" s="37">
        <v>33</v>
      </c>
      <c r="B739" s="37" t="s">
        <v>72</v>
      </c>
      <c r="C739" s="90" t="s">
        <v>1</v>
      </c>
      <c r="D739" s="32">
        <v>3421</v>
      </c>
      <c r="E739" s="17">
        <v>65</v>
      </c>
      <c r="F739" s="17">
        <v>36</v>
      </c>
      <c r="G739" s="17">
        <v>18</v>
      </c>
      <c r="H739" s="17">
        <v>2</v>
      </c>
      <c r="I739" s="91">
        <v>45</v>
      </c>
      <c r="J739" s="91">
        <v>0</v>
      </c>
      <c r="K739" s="17" t="s">
        <v>161</v>
      </c>
    </row>
    <row r="740" spans="1:11" ht="12.75">
      <c r="A740" s="37">
        <v>34</v>
      </c>
      <c r="B740" s="37" t="s">
        <v>88</v>
      </c>
      <c r="C740" s="90" t="s">
        <v>1</v>
      </c>
      <c r="D740" s="32">
        <v>2878</v>
      </c>
      <c r="E740" s="17">
        <v>51</v>
      </c>
      <c r="F740" s="17">
        <v>17</v>
      </c>
      <c r="G740" s="17">
        <v>20</v>
      </c>
      <c r="H740" s="17">
        <v>2</v>
      </c>
      <c r="I740" s="91">
        <v>10</v>
      </c>
      <c r="J740" s="91">
        <v>0</v>
      </c>
      <c r="K740" s="17" t="s">
        <v>161</v>
      </c>
    </row>
    <row r="741" spans="1:11" ht="12.75">
      <c r="A741" s="37">
        <v>35</v>
      </c>
      <c r="B741" s="37" t="s">
        <v>96</v>
      </c>
      <c r="C741" s="90" t="s">
        <v>89</v>
      </c>
      <c r="D741" s="32">
        <v>2416</v>
      </c>
      <c r="E741" s="17">
        <v>0</v>
      </c>
      <c r="F741" s="17">
        <v>0</v>
      </c>
      <c r="G741" s="17">
        <v>28</v>
      </c>
      <c r="H741" s="17">
        <v>2</v>
      </c>
      <c r="I741" s="91">
        <v>-66</v>
      </c>
      <c r="J741" s="91">
        <v>0</v>
      </c>
      <c r="K741" s="17" t="s">
        <v>146</v>
      </c>
    </row>
    <row r="742" spans="1:11" ht="12.75">
      <c r="A742" s="37">
        <v>36</v>
      </c>
      <c r="B742" s="37" t="s">
        <v>80</v>
      </c>
      <c r="C742" s="90" t="s">
        <v>81</v>
      </c>
      <c r="D742" s="32">
        <v>2089</v>
      </c>
      <c r="E742" s="17">
        <v>0</v>
      </c>
      <c r="F742" s="17">
        <v>0</v>
      </c>
      <c r="G742" s="17">
        <v>12</v>
      </c>
      <c r="H742" s="17">
        <v>2</v>
      </c>
      <c r="I742" s="91">
        <v>-50</v>
      </c>
      <c r="J742" s="91">
        <v>0</v>
      </c>
      <c r="K742" s="17" t="s">
        <v>157</v>
      </c>
    </row>
    <row r="743" spans="1:11" ht="12.75">
      <c r="A743" s="37">
        <v>37</v>
      </c>
      <c r="B743" s="37" t="s">
        <v>82</v>
      </c>
      <c r="C743" s="90" t="s">
        <v>83</v>
      </c>
      <c r="D743" s="32">
        <v>2075</v>
      </c>
      <c r="E743" s="17">
        <v>70</v>
      </c>
      <c r="F743" s="17">
        <v>0</v>
      </c>
      <c r="G743" s="17">
        <v>2</v>
      </c>
      <c r="H743" s="17">
        <v>1</v>
      </c>
      <c r="I743" s="91">
        <v>49</v>
      </c>
      <c r="J743" s="91">
        <v>0</v>
      </c>
      <c r="K743" s="17" t="s">
        <v>157</v>
      </c>
    </row>
    <row r="744" spans="1:11" ht="12.75">
      <c r="A744" s="37">
        <v>38</v>
      </c>
      <c r="B744" s="37" t="s">
        <v>94</v>
      </c>
      <c r="C744" s="90" t="s">
        <v>83</v>
      </c>
      <c r="D744" s="32">
        <v>1316</v>
      </c>
      <c r="E744" s="17">
        <v>0</v>
      </c>
      <c r="F744" s="17">
        <v>0</v>
      </c>
      <c r="G744" s="17">
        <v>4</v>
      </c>
      <c r="H744" s="17">
        <v>1</v>
      </c>
      <c r="I744" s="91">
        <v>-23</v>
      </c>
      <c r="J744" s="91">
        <v>0</v>
      </c>
      <c r="K744" s="17" t="s">
        <v>144</v>
      </c>
    </row>
    <row r="745" spans="1:11" ht="12.75">
      <c r="A745" s="37">
        <v>39</v>
      </c>
      <c r="B745" s="37" t="s">
        <v>90</v>
      </c>
      <c r="C745" s="90" t="s">
        <v>91</v>
      </c>
      <c r="D745" s="32">
        <v>1268</v>
      </c>
      <c r="E745" s="17">
        <v>0</v>
      </c>
      <c r="F745" s="17">
        <v>0</v>
      </c>
      <c r="G745" s="17">
        <v>2</v>
      </c>
      <c r="H745" s="17">
        <v>1</v>
      </c>
      <c r="I745" s="91">
        <v>-21</v>
      </c>
      <c r="J745" s="91">
        <v>0</v>
      </c>
      <c r="K745" s="17" t="s">
        <v>144</v>
      </c>
    </row>
    <row r="746" spans="1:11" ht="12.75">
      <c r="A746" s="37">
        <v>40</v>
      </c>
      <c r="B746" s="37" t="s">
        <v>99</v>
      </c>
      <c r="C746" s="90" t="s">
        <v>75</v>
      </c>
      <c r="D746" s="32">
        <v>1262</v>
      </c>
      <c r="E746" s="17">
        <v>0</v>
      </c>
      <c r="F746" s="17">
        <v>0</v>
      </c>
      <c r="G746" s="17">
        <v>8</v>
      </c>
      <c r="H746" s="17">
        <v>1</v>
      </c>
      <c r="I746" s="91">
        <v>-27</v>
      </c>
      <c r="J746" s="91">
        <v>0</v>
      </c>
      <c r="K746" s="17" t="s">
        <v>144</v>
      </c>
    </row>
    <row r="747" spans="1:11" ht="12.75">
      <c r="A747" s="37">
        <v>41</v>
      </c>
      <c r="B747" s="37" t="s">
        <v>100</v>
      </c>
      <c r="C747" s="90" t="s">
        <v>101</v>
      </c>
      <c r="D747" s="32">
        <v>1146</v>
      </c>
      <c r="E747" s="17">
        <v>0</v>
      </c>
      <c r="F747" s="17">
        <v>0</v>
      </c>
      <c r="G747" s="17">
        <v>14</v>
      </c>
      <c r="H747" s="17">
        <v>1</v>
      </c>
      <c r="I747" s="91">
        <v>-33</v>
      </c>
      <c r="J747" s="91">
        <v>0</v>
      </c>
      <c r="K747" s="17" t="s">
        <v>157</v>
      </c>
    </row>
    <row r="748" spans="1:11" ht="12.75">
      <c r="A748" s="37">
        <v>42</v>
      </c>
      <c r="B748" s="37" t="s">
        <v>84</v>
      </c>
      <c r="C748" s="90" t="s">
        <v>71</v>
      </c>
      <c r="D748" s="32">
        <v>803</v>
      </c>
      <c r="E748" s="17">
        <v>0</v>
      </c>
      <c r="F748" s="17">
        <v>0</v>
      </c>
      <c r="G748" s="17">
        <v>10</v>
      </c>
      <c r="H748" s="17">
        <v>1</v>
      </c>
      <c r="I748" s="91">
        <v>-29</v>
      </c>
      <c r="J748" s="91">
        <v>0</v>
      </c>
      <c r="K748" s="17" t="s">
        <v>144</v>
      </c>
    </row>
    <row r="749" spans="1:11" ht="12.75">
      <c r="A749" s="37"/>
      <c r="B749" s="37"/>
      <c r="C749" s="37"/>
      <c r="D749" s="32"/>
      <c r="E749" s="32">
        <f>SUM(E707:E748)</f>
        <v>8194</v>
      </c>
      <c r="F749" s="32">
        <f>SUM(F707:F748)</f>
        <v>964</v>
      </c>
      <c r="G749" s="32">
        <f>SUM(G707:G748)</f>
        <v>3013</v>
      </c>
      <c r="H749" s="32">
        <f>SUM(H707:H748)</f>
        <v>482</v>
      </c>
      <c r="I749" s="32">
        <f>SUM(I707:I748)</f>
        <v>-3013</v>
      </c>
      <c r="J749" s="32">
        <f>SUM(J708:J748)</f>
        <v>10000</v>
      </c>
      <c r="K749" s="32">
        <f>(J749/1000)*10</f>
        <v>100</v>
      </c>
    </row>
    <row r="751" spans="1:11" ht="18">
      <c r="A751" s="321" t="s">
        <v>102</v>
      </c>
      <c r="B751" s="321"/>
      <c r="C751" s="321"/>
      <c r="D751" s="321"/>
      <c r="E751" s="321"/>
      <c r="F751" s="321"/>
      <c r="G751" s="321"/>
      <c r="H751" s="321"/>
      <c r="I751" s="321"/>
      <c r="J751" s="321"/>
      <c r="K751" s="321"/>
    </row>
    <row r="752" spans="1:11" ht="18">
      <c r="A752" s="321" t="s">
        <v>191</v>
      </c>
      <c r="B752" s="321"/>
      <c r="C752" s="321"/>
      <c r="D752" s="321"/>
      <c r="E752" s="321"/>
      <c r="F752" s="321"/>
      <c r="G752" s="321"/>
      <c r="H752" s="321"/>
      <c r="I752" s="321"/>
      <c r="J752" s="321"/>
      <c r="K752" s="321"/>
    </row>
    <row r="753" spans="1:11" ht="12.75">
      <c r="A753" s="69" t="s">
        <v>63</v>
      </c>
      <c r="B753" s="69" t="s">
        <v>64</v>
      </c>
      <c r="C753" s="69" t="s">
        <v>65</v>
      </c>
      <c r="D753" s="69" t="s">
        <v>66</v>
      </c>
      <c r="E753" s="68" t="s">
        <v>9</v>
      </c>
      <c r="F753" s="68" t="s">
        <v>10</v>
      </c>
      <c r="G753" s="68" t="s">
        <v>11</v>
      </c>
      <c r="H753" s="68" t="s">
        <v>67</v>
      </c>
      <c r="I753" s="68" t="s">
        <v>68</v>
      </c>
      <c r="J753" s="68"/>
      <c r="K753" s="68" t="s">
        <v>69</v>
      </c>
    </row>
    <row r="754" spans="1:11" ht="12.75">
      <c r="A754" s="37">
        <v>1</v>
      </c>
      <c r="B754" s="37" t="s">
        <v>0</v>
      </c>
      <c r="C754" s="90" t="s">
        <v>1</v>
      </c>
      <c r="D754" s="32">
        <v>36314</v>
      </c>
      <c r="E754" s="17">
        <v>706</v>
      </c>
      <c r="F754" s="17">
        <v>98</v>
      </c>
      <c r="G754" s="17">
        <v>110</v>
      </c>
      <c r="H754" s="17">
        <v>21</v>
      </c>
      <c r="I754" s="91">
        <v>295</v>
      </c>
      <c r="J754" s="91">
        <v>0</v>
      </c>
      <c r="K754" s="17" t="s">
        <v>144</v>
      </c>
    </row>
    <row r="755" spans="1:11" ht="12.75">
      <c r="A755" s="37">
        <v>2</v>
      </c>
      <c r="B755" s="37" t="s">
        <v>30</v>
      </c>
      <c r="C755" s="90" t="s">
        <v>31</v>
      </c>
      <c r="D755" s="32">
        <v>32703</v>
      </c>
      <c r="E755" s="17">
        <v>374</v>
      </c>
      <c r="F755" s="17">
        <v>53</v>
      </c>
      <c r="G755" s="17">
        <v>120</v>
      </c>
      <c r="H755" s="17">
        <v>20</v>
      </c>
      <c r="I755" s="91">
        <v>-73</v>
      </c>
      <c r="J755" s="91">
        <v>1000</v>
      </c>
      <c r="K755" s="17" t="s">
        <v>144</v>
      </c>
    </row>
    <row r="756" spans="1:11" ht="12.75">
      <c r="A756" s="37">
        <v>3</v>
      </c>
      <c r="B756" s="37" t="s">
        <v>36</v>
      </c>
      <c r="C756" s="90" t="s">
        <v>1</v>
      </c>
      <c r="D756" s="32">
        <v>32624</v>
      </c>
      <c r="E756" s="17">
        <v>618</v>
      </c>
      <c r="F756" s="17">
        <v>65</v>
      </c>
      <c r="G756" s="17">
        <v>136</v>
      </c>
      <c r="H756" s="17">
        <v>21</v>
      </c>
      <c r="I756" s="91">
        <v>148</v>
      </c>
      <c r="J756" s="91">
        <v>0</v>
      </c>
      <c r="K756" s="17" t="s">
        <v>144</v>
      </c>
    </row>
    <row r="757" spans="1:11" ht="12.75">
      <c r="A757" s="37">
        <v>4</v>
      </c>
      <c r="B757" s="37" t="s">
        <v>34</v>
      </c>
      <c r="C757" s="90" t="s">
        <v>35</v>
      </c>
      <c r="D757" s="32">
        <v>31806</v>
      </c>
      <c r="E757" s="17">
        <v>545</v>
      </c>
      <c r="F757" s="17">
        <v>79</v>
      </c>
      <c r="G757" s="17">
        <v>148</v>
      </c>
      <c r="H757" s="17">
        <v>20</v>
      </c>
      <c r="I757" s="91">
        <v>96</v>
      </c>
      <c r="J757" s="91">
        <v>1000</v>
      </c>
      <c r="K757" s="17" t="s">
        <v>153</v>
      </c>
    </row>
    <row r="758" spans="1:11" ht="12.75">
      <c r="A758" s="37">
        <v>5</v>
      </c>
      <c r="B758" s="37" t="s">
        <v>37</v>
      </c>
      <c r="C758" s="90" t="s">
        <v>31</v>
      </c>
      <c r="D758" s="32">
        <v>31638</v>
      </c>
      <c r="E758" s="17">
        <v>622</v>
      </c>
      <c r="F758" s="17">
        <v>89</v>
      </c>
      <c r="G758" s="17">
        <v>90</v>
      </c>
      <c r="H758" s="17">
        <v>21</v>
      </c>
      <c r="I758" s="91">
        <v>222</v>
      </c>
      <c r="J758" s="91">
        <v>0</v>
      </c>
      <c r="K758" s="17" t="s">
        <v>152</v>
      </c>
    </row>
    <row r="759" spans="1:11" ht="12.75">
      <c r="A759" s="37">
        <v>6</v>
      </c>
      <c r="B759" s="37" t="s">
        <v>38</v>
      </c>
      <c r="C759" s="90" t="s">
        <v>1</v>
      </c>
      <c r="D759" s="32">
        <v>31391</v>
      </c>
      <c r="E759" s="17">
        <v>515</v>
      </c>
      <c r="F759" s="17">
        <v>63</v>
      </c>
      <c r="G759" s="17">
        <v>134</v>
      </c>
      <c r="H759" s="17">
        <v>21</v>
      </c>
      <c r="I759" s="91">
        <v>45</v>
      </c>
      <c r="J759" s="91">
        <v>0</v>
      </c>
      <c r="K759" s="17" t="s">
        <v>156</v>
      </c>
    </row>
    <row r="760" spans="1:11" ht="12.75">
      <c r="A760" s="37">
        <v>7</v>
      </c>
      <c r="B760" s="37" t="s">
        <v>47</v>
      </c>
      <c r="C760" s="90" t="s">
        <v>1</v>
      </c>
      <c r="D760" s="32">
        <v>30285</v>
      </c>
      <c r="E760" s="17">
        <v>345</v>
      </c>
      <c r="F760" s="17">
        <v>18</v>
      </c>
      <c r="G760" s="17">
        <v>66</v>
      </c>
      <c r="H760" s="17">
        <v>21</v>
      </c>
      <c r="I760" s="91">
        <v>-102</v>
      </c>
      <c r="J760" s="91">
        <v>0</v>
      </c>
      <c r="K760" s="17" t="s">
        <v>156</v>
      </c>
    </row>
    <row r="761" spans="1:11" ht="12.75">
      <c r="A761" s="37">
        <v>8</v>
      </c>
      <c r="B761" s="37" t="s">
        <v>40</v>
      </c>
      <c r="C761" s="90" t="s">
        <v>1</v>
      </c>
      <c r="D761" s="32">
        <v>29812</v>
      </c>
      <c r="E761" s="17">
        <v>314</v>
      </c>
      <c r="F761" s="17">
        <v>23</v>
      </c>
      <c r="G761" s="17">
        <v>88</v>
      </c>
      <c r="H761" s="17">
        <v>19</v>
      </c>
      <c r="I761" s="91">
        <v>-112</v>
      </c>
      <c r="J761" s="91">
        <v>2000</v>
      </c>
      <c r="K761" s="17" t="s">
        <v>146</v>
      </c>
    </row>
    <row r="762" spans="1:11" ht="12.75">
      <c r="A762" s="37">
        <v>9</v>
      </c>
      <c r="B762" s="37" t="s">
        <v>39</v>
      </c>
      <c r="C762" s="90" t="s">
        <v>1</v>
      </c>
      <c r="D762" s="32">
        <v>29757</v>
      </c>
      <c r="E762" s="17">
        <v>320</v>
      </c>
      <c r="F762" s="17">
        <v>42</v>
      </c>
      <c r="G762" s="17">
        <v>128</v>
      </c>
      <c r="H762" s="17">
        <v>20</v>
      </c>
      <c r="I762" s="91">
        <v>-146</v>
      </c>
      <c r="J762" s="91">
        <v>1000</v>
      </c>
      <c r="K762" s="17" t="s">
        <v>156</v>
      </c>
    </row>
    <row r="763" spans="1:11" ht="12.75">
      <c r="A763" s="37">
        <v>10</v>
      </c>
      <c r="B763" s="37" t="s">
        <v>41</v>
      </c>
      <c r="C763" s="90" t="s">
        <v>42</v>
      </c>
      <c r="D763" s="32">
        <v>29595</v>
      </c>
      <c r="E763" s="17">
        <v>295</v>
      </c>
      <c r="F763" s="17">
        <v>21</v>
      </c>
      <c r="G763" s="17">
        <v>100</v>
      </c>
      <c r="H763" s="17">
        <v>21</v>
      </c>
      <c r="I763" s="91">
        <v>-183</v>
      </c>
      <c r="J763" s="91">
        <v>0</v>
      </c>
      <c r="K763" s="17" t="s">
        <v>156</v>
      </c>
    </row>
    <row r="764" spans="1:11" ht="12.75">
      <c r="A764" s="37">
        <v>11</v>
      </c>
      <c r="B764" s="37" t="s">
        <v>44</v>
      </c>
      <c r="C764" s="90" t="s">
        <v>1</v>
      </c>
      <c r="D764" s="32">
        <v>29117</v>
      </c>
      <c r="E764" s="17">
        <v>271</v>
      </c>
      <c r="F764" s="17">
        <v>25</v>
      </c>
      <c r="G764" s="17">
        <v>128</v>
      </c>
      <c r="H764" s="17">
        <v>21</v>
      </c>
      <c r="I764" s="91">
        <v>-231</v>
      </c>
      <c r="J764" s="91">
        <v>0</v>
      </c>
      <c r="K764" s="17" t="s">
        <v>144</v>
      </c>
    </row>
    <row r="765" spans="1:11" ht="12.75">
      <c r="A765" s="37">
        <v>12</v>
      </c>
      <c r="B765" s="37" t="s">
        <v>43</v>
      </c>
      <c r="C765" s="90" t="s">
        <v>1</v>
      </c>
      <c r="D765" s="32">
        <v>28015</v>
      </c>
      <c r="E765" s="17">
        <v>266</v>
      </c>
      <c r="F765" s="17">
        <v>39</v>
      </c>
      <c r="G765" s="17">
        <v>188</v>
      </c>
      <c r="H765" s="17">
        <v>20</v>
      </c>
      <c r="I765" s="91">
        <v>-263</v>
      </c>
      <c r="J765" s="91">
        <v>1000</v>
      </c>
      <c r="K765" s="17" t="s">
        <v>144</v>
      </c>
    </row>
    <row r="766" spans="1:11" ht="12.75">
      <c r="A766" s="37">
        <v>13</v>
      </c>
      <c r="B766" s="37" t="s">
        <v>48</v>
      </c>
      <c r="C766" s="90" t="s">
        <v>42</v>
      </c>
      <c r="D766" s="32">
        <v>27581</v>
      </c>
      <c r="E766" s="17">
        <v>212</v>
      </c>
      <c r="F766" s="17">
        <v>8</v>
      </c>
      <c r="G766" s="17">
        <v>148</v>
      </c>
      <c r="H766" s="17">
        <v>20</v>
      </c>
      <c r="I766" s="91">
        <v>-308</v>
      </c>
      <c r="J766" s="91">
        <v>0</v>
      </c>
      <c r="K766" s="17" t="s">
        <v>144</v>
      </c>
    </row>
    <row r="767" spans="1:11" ht="12.75">
      <c r="A767" s="37">
        <v>14</v>
      </c>
      <c r="B767" s="37" t="s">
        <v>52</v>
      </c>
      <c r="C767" s="90" t="s">
        <v>35</v>
      </c>
      <c r="D767" s="32">
        <v>25801</v>
      </c>
      <c r="E767" s="17">
        <v>235</v>
      </c>
      <c r="F767" s="17">
        <v>26</v>
      </c>
      <c r="G767" s="17">
        <v>158</v>
      </c>
      <c r="H767" s="17">
        <v>21</v>
      </c>
      <c r="I767" s="91">
        <v>-296</v>
      </c>
      <c r="J767" s="91">
        <v>0</v>
      </c>
      <c r="K767" s="17" t="s">
        <v>161</v>
      </c>
    </row>
    <row r="768" spans="1:11" ht="12.75">
      <c r="A768" s="37">
        <v>15</v>
      </c>
      <c r="B768" s="37" t="s">
        <v>49</v>
      </c>
      <c r="C768" s="90" t="s">
        <v>35</v>
      </c>
      <c r="D768" s="32">
        <v>25775</v>
      </c>
      <c r="E768" s="17">
        <v>208</v>
      </c>
      <c r="F768" s="17">
        <v>12</v>
      </c>
      <c r="G768" s="17">
        <v>84</v>
      </c>
      <c r="H768" s="17">
        <v>19</v>
      </c>
      <c r="I768" s="91">
        <v>-225</v>
      </c>
      <c r="J768" s="91">
        <v>2000</v>
      </c>
      <c r="K768" s="17" t="s">
        <v>156</v>
      </c>
    </row>
    <row r="769" spans="1:11" ht="12.75">
      <c r="A769" s="37">
        <v>16</v>
      </c>
      <c r="B769" s="37" t="s">
        <v>51</v>
      </c>
      <c r="C769" s="90" t="s">
        <v>1</v>
      </c>
      <c r="D769" s="32">
        <v>24765</v>
      </c>
      <c r="E769" s="17">
        <v>237</v>
      </c>
      <c r="F769" s="17">
        <v>26</v>
      </c>
      <c r="G769" s="17">
        <v>200</v>
      </c>
      <c r="H769" s="17">
        <v>21</v>
      </c>
      <c r="I769" s="91">
        <v>-336</v>
      </c>
      <c r="J769" s="91">
        <v>0</v>
      </c>
      <c r="K769" s="17" t="s">
        <v>161</v>
      </c>
    </row>
    <row r="770" spans="1:11" ht="12.75">
      <c r="A770" s="37">
        <v>17</v>
      </c>
      <c r="B770" s="37" t="s">
        <v>50</v>
      </c>
      <c r="C770" s="90" t="s">
        <v>42</v>
      </c>
      <c r="D770" s="32">
        <v>23827</v>
      </c>
      <c r="E770" s="17">
        <v>0</v>
      </c>
      <c r="F770" s="17">
        <v>0</v>
      </c>
      <c r="G770" s="17">
        <v>114</v>
      </c>
      <c r="H770" s="17">
        <v>20</v>
      </c>
      <c r="I770" s="91">
        <v>-494</v>
      </c>
      <c r="J770" s="91">
        <v>0</v>
      </c>
      <c r="K770" s="17" t="s">
        <v>156</v>
      </c>
    </row>
    <row r="771" spans="1:11" ht="12.75">
      <c r="A771" s="37">
        <v>18</v>
      </c>
      <c r="B771" s="37" t="s">
        <v>59</v>
      </c>
      <c r="C771" s="90" t="s">
        <v>1</v>
      </c>
      <c r="D771" s="32">
        <v>23236</v>
      </c>
      <c r="E771" s="17">
        <v>369</v>
      </c>
      <c r="F771" s="17">
        <v>52</v>
      </c>
      <c r="G771" s="17">
        <v>120</v>
      </c>
      <c r="H771" s="17">
        <v>15</v>
      </c>
      <c r="I771" s="91">
        <v>16</v>
      </c>
      <c r="J771" s="91">
        <v>0</v>
      </c>
      <c r="K771" s="17" t="s">
        <v>161</v>
      </c>
    </row>
    <row r="772" spans="1:11" ht="12.75">
      <c r="A772" s="37">
        <v>19</v>
      </c>
      <c r="B772" s="37" t="s">
        <v>55</v>
      </c>
      <c r="C772" s="90" t="s">
        <v>1</v>
      </c>
      <c r="D772" s="32">
        <v>22479</v>
      </c>
      <c r="E772" s="17">
        <v>120</v>
      </c>
      <c r="F772" s="17">
        <v>22</v>
      </c>
      <c r="G772" s="17">
        <v>78</v>
      </c>
      <c r="H772" s="17">
        <v>21</v>
      </c>
      <c r="I772" s="91">
        <v>-335</v>
      </c>
      <c r="J772" s="91">
        <v>0</v>
      </c>
      <c r="K772" s="17" t="s">
        <v>161</v>
      </c>
    </row>
    <row r="773" spans="1:11" ht="12.75">
      <c r="A773" s="37">
        <v>20</v>
      </c>
      <c r="B773" s="37" t="s">
        <v>57</v>
      </c>
      <c r="C773" s="90" t="s">
        <v>1</v>
      </c>
      <c r="D773" s="32">
        <v>22433</v>
      </c>
      <c r="E773" s="17">
        <v>180</v>
      </c>
      <c r="F773" s="17">
        <v>33</v>
      </c>
      <c r="G773" s="17">
        <v>102</v>
      </c>
      <c r="H773" s="17">
        <v>19</v>
      </c>
      <c r="I773" s="91">
        <v>-250</v>
      </c>
      <c r="J773" s="91">
        <v>0</v>
      </c>
      <c r="K773" s="17" t="s">
        <v>152</v>
      </c>
    </row>
    <row r="774" spans="1:11" ht="12.75">
      <c r="A774" s="37">
        <v>21</v>
      </c>
      <c r="B774" s="37" t="s">
        <v>56</v>
      </c>
      <c r="C774" s="90" t="s">
        <v>42</v>
      </c>
      <c r="D774" s="32">
        <v>20605</v>
      </c>
      <c r="E774" s="17">
        <v>51</v>
      </c>
      <c r="F774" s="17">
        <v>0</v>
      </c>
      <c r="G774" s="17">
        <v>80</v>
      </c>
      <c r="H774" s="17">
        <v>19</v>
      </c>
      <c r="I774" s="91">
        <v>-390</v>
      </c>
      <c r="J774" s="91">
        <v>0</v>
      </c>
      <c r="K774" s="17" t="s">
        <v>144</v>
      </c>
    </row>
    <row r="775" spans="1:11" ht="12.75">
      <c r="A775" s="37">
        <v>22</v>
      </c>
      <c r="B775" s="37" t="s">
        <v>62</v>
      </c>
      <c r="C775" s="90" t="s">
        <v>61</v>
      </c>
      <c r="D775" s="32">
        <v>19602</v>
      </c>
      <c r="E775" s="17">
        <v>295</v>
      </c>
      <c r="F775" s="17">
        <v>26</v>
      </c>
      <c r="G775" s="17">
        <v>186</v>
      </c>
      <c r="H775" s="17">
        <v>16</v>
      </c>
      <c r="I775" s="91">
        <v>-169</v>
      </c>
      <c r="J775" s="91">
        <v>0</v>
      </c>
      <c r="K775" s="17" t="s">
        <v>144</v>
      </c>
    </row>
    <row r="776" spans="1:11" ht="12.75">
      <c r="A776" s="37">
        <v>23</v>
      </c>
      <c r="B776" s="37" t="s">
        <v>53</v>
      </c>
      <c r="C776" s="90" t="s">
        <v>35</v>
      </c>
      <c r="D776" s="32">
        <v>19554</v>
      </c>
      <c r="E776" s="17">
        <v>380</v>
      </c>
      <c r="F776" s="17">
        <v>54</v>
      </c>
      <c r="G776" s="17">
        <v>66</v>
      </c>
      <c r="H776" s="17">
        <v>11</v>
      </c>
      <c r="I776" s="91">
        <v>159</v>
      </c>
      <c r="J776" s="91">
        <v>2000</v>
      </c>
      <c r="K776" s="17" t="s">
        <v>144</v>
      </c>
    </row>
    <row r="777" spans="1:11" ht="12.75">
      <c r="A777" s="37">
        <v>24</v>
      </c>
      <c r="B777" s="37" t="s">
        <v>58</v>
      </c>
      <c r="C777" s="90" t="s">
        <v>87</v>
      </c>
      <c r="D777" s="32">
        <v>18388</v>
      </c>
      <c r="E777" s="17">
        <v>233</v>
      </c>
      <c r="F777" s="17">
        <v>27</v>
      </c>
      <c r="G777" s="17">
        <v>110</v>
      </c>
      <c r="H777" s="17">
        <v>14</v>
      </c>
      <c r="I777" s="91">
        <v>-116</v>
      </c>
      <c r="J777" s="91">
        <v>0</v>
      </c>
      <c r="K777" s="17" t="s">
        <v>144</v>
      </c>
    </row>
    <row r="778" spans="1:11" ht="12.75">
      <c r="A778" s="37">
        <v>25</v>
      </c>
      <c r="B778" s="37" t="s">
        <v>74</v>
      </c>
      <c r="C778" s="90" t="s">
        <v>75</v>
      </c>
      <c r="D778" s="32">
        <v>11021</v>
      </c>
      <c r="E778" s="17">
        <v>182</v>
      </c>
      <c r="F778" s="17">
        <v>29</v>
      </c>
      <c r="G778" s="17">
        <v>60</v>
      </c>
      <c r="H778" s="17">
        <v>7</v>
      </c>
      <c r="I778" s="91">
        <v>18</v>
      </c>
      <c r="J778" s="91">
        <v>0</v>
      </c>
      <c r="K778" s="17" t="s">
        <v>144</v>
      </c>
    </row>
    <row r="779" spans="1:11" ht="12.75">
      <c r="A779" s="37">
        <v>26</v>
      </c>
      <c r="B779" s="37" t="s">
        <v>85</v>
      </c>
      <c r="C779" s="90" t="s">
        <v>86</v>
      </c>
      <c r="D779" s="32">
        <v>7810</v>
      </c>
      <c r="E779" s="17">
        <v>110</v>
      </c>
      <c r="F779" s="17">
        <v>0</v>
      </c>
      <c r="G779" s="17">
        <v>24</v>
      </c>
      <c r="H779" s="17">
        <v>5</v>
      </c>
      <c r="I779" s="91">
        <v>-9</v>
      </c>
      <c r="J779" s="91">
        <v>0</v>
      </c>
      <c r="K779" s="17" t="s">
        <v>144</v>
      </c>
    </row>
    <row r="780" spans="1:11" ht="12.75">
      <c r="A780" s="37">
        <v>27</v>
      </c>
      <c r="B780" s="37" t="s">
        <v>79</v>
      </c>
      <c r="C780" s="90" t="s">
        <v>81</v>
      </c>
      <c r="D780" s="32">
        <v>6380</v>
      </c>
      <c r="E780" s="17">
        <v>105</v>
      </c>
      <c r="F780" s="17">
        <v>0</v>
      </c>
      <c r="G780" s="17">
        <v>21</v>
      </c>
      <c r="H780" s="17">
        <v>4</v>
      </c>
      <c r="I780" s="91">
        <v>8</v>
      </c>
      <c r="J780" s="91">
        <v>0</v>
      </c>
      <c r="K780" s="17" t="s">
        <v>144</v>
      </c>
    </row>
    <row r="781" spans="1:11" ht="12.75">
      <c r="A781" s="37">
        <v>28</v>
      </c>
      <c r="B781" s="37" t="s">
        <v>70</v>
      </c>
      <c r="C781" s="90" t="s">
        <v>71</v>
      </c>
      <c r="D781" s="32">
        <v>6206</v>
      </c>
      <c r="E781" s="17">
        <v>60</v>
      </c>
      <c r="F781" s="17">
        <v>12</v>
      </c>
      <c r="G781" s="17">
        <v>28</v>
      </c>
      <c r="H781" s="17">
        <v>4</v>
      </c>
      <c r="I781" s="91">
        <v>-32</v>
      </c>
      <c r="J781" s="91">
        <v>0</v>
      </c>
      <c r="K781" s="17" t="s">
        <v>153</v>
      </c>
    </row>
    <row r="782" spans="1:11" ht="12.75">
      <c r="A782" s="37">
        <v>29</v>
      </c>
      <c r="B782" s="37" t="s">
        <v>76</v>
      </c>
      <c r="C782" s="90" t="s">
        <v>71</v>
      </c>
      <c r="D782" s="32">
        <v>5101</v>
      </c>
      <c r="E782" s="17">
        <v>80</v>
      </c>
      <c r="F782" s="17">
        <v>11</v>
      </c>
      <c r="G782" s="17">
        <v>20</v>
      </c>
      <c r="H782" s="17">
        <v>4</v>
      </c>
      <c r="I782" s="91">
        <v>-5</v>
      </c>
      <c r="J782" s="91">
        <v>0</v>
      </c>
      <c r="K782" s="17" t="s">
        <v>161</v>
      </c>
    </row>
    <row r="783" spans="1:11" ht="12.75">
      <c r="A783" s="37">
        <v>30</v>
      </c>
      <c r="B783" s="37" t="s">
        <v>78</v>
      </c>
      <c r="C783" s="90" t="s">
        <v>42</v>
      </c>
      <c r="D783" s="32">
        <v>4986</v>
      </c>
      <c r="E783" s="17">
        <v>60</v>
      </c>
      <c r="F783" s="17">
        <v>0</v>
      </c>
      <c r="G783" s="17">
        <v>8</v>
      </c>
      <c r="H783" s="17">
        <v>4</v>
      </c>
      <c r="I783" s="91">
        <v>-24</v>
      </c>
      <c r="J783" s="91">
        <v>0</v>
      </c>
      <c r="K783" s="17" t="s">
        <v>154</v>
      </c>
    </row>
    <row r="784" spans="1:11" ht="12.75">
      <c r="A784" s="37">
        <v>31</v>
      </c>
      <c r="B784" s="37" t="s">
        <v>73</v>
      </c>
      <c r="C784" s="90" t="s">
        <v>71</v>
      </c>
      <c r="D784" s="32">
        <v>4695</v>
      </c>
      <c r="E784" s="17">
        <v>85</v>
      </c>
      <c r="F784" s="17">
        <v>0</v>
      </c>
      <c r="G784" s="17">
        <v>22</v>
      </c>
      <c r="H784" s="17">
        <v>3</v>
      </c>
      <c r="I784" s="91">
        <v>6</v>
      </c>
      <c r="J784" s="91">
        <v>0</v>
      </c>
      <c r="K784" s="17" t="s">
        <v>145</v>
      </c>
    </row>
    <row r="785" spans="1:11" ht="12.75">
      <c r="A785" s="37">
        <v>32</v>
      </c>
      <c r="B785" s="37" t="s">
        <v>97</v>
      </c>
      <c r="C785" s="90" t="s">
        <v>98</v>
      </c>
      <c r="D785" s="32">
        <v>4328</v>
      </c>
      <c r="E785" s="17">
        <v>55</v>
      </c>
      <c r="F785" s="17">
        <v>16</v>
      </c>
      <c r="G785" s="17">
        <v>20</v>
      </c>
      <c r="H785" s="17">
        <v>3</v>
      </c>
      <c r="I785" s="91">
        <v>-6</v>
      </c>
      <c r="J785" s="91">
        <v>0</v>
      </c>
      <c r="K785" s="17" t="s">
        <v>154</v>
      </c>
    </row>
    <row r="786" spans="1:11" ht="12.75">
      <c r="A786" s="37">
        <v>33</v>
      </c>
      <c r="B786" s="37" t="s">
        <v>72</v>
      </c>
      <c r="C786" s="90" t="s">
        <v>1</v>
      </c>
      <c r="D786" s="32">
        <v>3421</v>
      </c>
      <c r="E786" s="17">
        <v>65</v>
      </c>
      <c r="F786" s="17">
        <v>36</v>
      </c>
      <c r="G786" s="17">
        <v>18</v>
      </c>
      <c r="H786" s="17">
        <v>2</v>
      </c>
      <c r="I786" s="91">
        <v>45</v>
      </c>
      <c r="J786" s="91">
        <v>0</v>
      </c>
      <c r="K786" s="17" t="s">
        <v>161</v>
      </c>
    </row>
    <row r="787" spans="1:11" ht="12.75">
      <c r="A787" s="37">
        <v>34</v>
      </c>
      <c r="B787" s="37" t="s">
        <v>88</v>
      </c>
      <c r="C787" s="90" t="s">
        <v>1</v>
      </c>
      <c r="D787" s="32">
        <v>2878</v>
      </c>
      <c r="E787" s="17">
        <v>51</v>
      </c>
      <c r="F787" s="17">
        <v>17</v>
      </c>
      <c r="G787" s="17">
        <v>20</v>
      </c>
      <c r="H787" s="17">
        <v>2</v>
      </c>
      <c r="I787" s="91">
        <v>10</v>
      </c>
      <c r="J787" s="91">
        <v>0</v>
      </c>
      <c r="K787" s="17" t="s">
        <v>144</v>
      </c>
    </row>
    <row r="788" spans="1:11" ht="12.75">
      <c r="A788" s="37">
        <v>35</v>
      </c>
      <c r="B788" s="37" t="s">
        <v>96</v>
      </c>
      <c r="C788" s="90" t="s">
        <v>89</v>
      </c>
      <c r="D788" s="32">
        <v>2416</v>
      </c>
      <c r="E788" s="17">
        <v>0</v>
      </c>
      <c r="F788" s="17">
        <v>0</v>
      </c>
      <c r="G788" s="17">
        <v>28</v>
      </c>
      <c r="H788" s="17">
        <v>2</v>
      </c>
      <c r="I788" s="91">
        <v>-66</v>
      </c>
      <c r="J788" s="91">
        <v>0</v>
      </c>
      <c r="K788" s="17" t="s">
        <v>144</v>
      </c>
    </row>
    <row r="789" spans="1:11" ht="12.75">
      <c r="A789" s="37">
        <v>36</v>
      </c>
      <c r="B789" s="37" t="s">
        <v>80</v>
      </c>
      <c r="C789" s="90" t="s">
        <v>81</v>
      </c>
      <c r="D789" s="32">
        <v>2089</v>
      </c>
      <c r="E789" s="17">
        <v>0</v>
      </c>
      <c r="F789" s="17">
        <v>0</v>
      </c>
      <c r="G789" s="17">
        <v>12</v>
      </c>
      <c r="H789" s="17">
        <v>2</v>
      </c>
      <c r="I789" s="91">
        <v>-50</v>
      </c>
      <c r="J789" s="91">
        <v>0</v>
      </c>
      <c r="K789" s="17" t="s">
        <v>144</v>
      </c>
    </row>
    <row r="790" spans="1:11" ht="12.75">
      <c r="A790" s="37">
        <v>37</v>
      </c>
      <c r="B790" s="37" t="s">
        <v>82</v>
      </c>
      <c r="C790" s="90" t="s">
        <v>83</v>
      </c>
      <c r="D790" s="32">
        <v>2075</v>
      </c>
      <c r="E790" s="17">
        <v>70</v>
      </c>
      <c r="F790" s="17">
        <v>0</v>
      </c>
      <c r="G790" s="17">
        <v>2</v>
      </c>
      <c r="H790" s="17">
        <v>1</v>
      </c>
      <c r="I790" s="91">
        <v>49</v>
      </c>
      <c r="J790" s="91">
        <v>0</v>
      </c>
      <c r="K790" s="17" t="s">
        <v>144</v>
      </c>
    </row>
    <row r="791" spans="1:11" ht="12.75">
      <c r="A791" s="37">
        <v>38</v>
      </c>
      <c r="B791" s="37" t="s">
        <v>77</v>
      </c>
      <c r="C791" s="90" t="s">
        <v>71</v>
      </c>
      <c r="D791" s="32">
        <v>1735</v>
      </c>
      <c r="E791" s="17">
        <v>53</v>
      </c>
      <c r="F791" s="17">
        <v>0</v>
      </c>
      <c r="G791" s="17">
        <v>4</v>
      </c>
      <c r="H791" s="17">
        <v>1</v>
      </c>
      <c r="I791" s="91">
        <v>30</v>
      </c>
      <c r="J791" s="91">
        <v>0</v>
      </c>
      <c r="K791" s="17" t="s">
        <v>145</v>
      </c>
    </row>
    <row r="792" spans="1:11" ht="12.75">
      <c r="A792" s="37">
        <v>39</v>
      </c>
      <c r="B792" s="37" t="s">
        <v>94</v>
      </c>
      <c r="C792" s="90" t="s">
        <v>83</v>
      </c>
      <c r="D792" s="32">
        <v>1316</v>
      </c>
      <c r="E792" s="17">
        <v>0</v>
      </c>
      <c r="F792" s="17">
        <v>0</v>
      </c>
      <c r="G792" s="17">
        <v>4</v>
      </c>
      <c r="H792" s="17">
        <v>1</v>
      </c>
      <c r="I792" s="91">
        <v>-23</v>
      </c>
      <c r="J792" s="91">
        <v>0</v>
      </c>
      <c r="K792" s="17" t="s">
        <v>156</v>
      </c>
    </row>
    <row r="793" spans="1:11" ht="12.75">
      <c r="A793" s="37">
        <v>40</v>
      </c>
      <c r="B793" s="37" t="s">
        <v>90</v>
      </c>
      <c r="C793" s="90" t="s">
        <v>91</v>
      </c>
      <c r="D793" s="32">
        <v>1268</v>
      </c>
      <c r="E793" s="17">
        <v>0</v>
      </c>
      <c r="F793" s="17">
        <v>0</v>
      </c>
      <c r="G793" s="17">
        <v>2</v>
      </c>
      <c r="H793" s="17">
        <v>1</v>
      </c>
      <c r="I793" s="91">
        <v>-21</v>
      </c>
      <c r="J793" s="91">
        <v>0</v>
      </c>
      <c r="K793" s="17" t="s">
        <v>156</v>
      </c>
    </row>
    <row r="794" spans="1:11" ht="12.75">
      <c r="A794" s="37">
        <v>41</v>
      </c>
      <c r="B794" s="37" t="s">
        <v>99</v>
      </c>
      <c r="C794" s="90" t="s">
        <v>75</v>
      </c>
      <c r="D794" s="32">
        <v>1262</v>
      </c>
      <c r="E794" s="17">
        <v>0</v>
      </c>
      <c r="F794" s="17">
        <v>0</v>
      </c>
      <c r="G794" s="17">
        <v>8</v>
      </c>
      <c r="H794" s="17">
        <v>1</v>
      </c>
      <c r="I794" s="91">
        <v>-27</v>
      </c>
      <c r="J794" s="91">
        <v>0</v>
      </c>
      <c r="K794" s="17" t="s">
        <v>156</v>
      </c>
    </row>
    <row r="795" spans="1:11" ht="12.75">
      <c r="A795" s="37">
        <v>42</v>
      </c>
      <c r="B795" s="37" t="s">
        <v>100</v>
      </c>
      <c r="C795" s="90" t="s">
        <v>101</v>
      </c>
      <c r="D795" s="32">
        <v>1146</v>
      </c>
      <c r="E795" s="17">
        <v>0</v>
      </c>
      <c r="F795" s="17">
        <v>0</v>
      </c>
      <c r="G795" s="17">
        <v>14</v>
      </c>
      <c r="H795" s="17">
        <v>1</v>
      </c>
      <c r="I795" s="91">
        <v>-33</v>
      </c>
      <c r="J795" s="91">
        <v>0</v>
      </c>
      <c r="K795" s="17" t="s">
        <v>156</v>
      </c>
    </row>
    <row r="796" spans="1:11" ht="12.75">
      <c r="A796" s="37">
        <v>43</v>
      </c>
      <c r="B796" s="37" t="s">
        <v>84</v>
      </c>
      <c r="C796" s="90" t="s">
        <v>71</v>
      </c>
      <c r="D796" s="32">
        <v>803</v>
      </c>
      <c r="E796" s="17">
        <v>0</v>
      </c>
      <c r="F796" s="17">
        <v>0</v>
      </c>
      <c r="G796" s="17">
        <v>10</v>
      </c>
      <c r="H796" s="17">
        <v>1</v>
      </c>
      <c r="I796" s="91">
        <v>-29</v>
      </c>
      <c r="J796" s="91">
        <v>0</v>
      </c>
      <c r="K796" s="17" t="s">
        <v>156</v>
      </c>
    </row>
    <row r="797" spans="1:11" ht="12.75">
      <c r="A797" s="37"/>
      <c r="B797" s="37"/>
      <c r="C797" s="37"/>
      <c r="D797" s="32"/>
      <c r="E797" s="32">
        <f>SUM(E754:E796)</f>
        <v>8687</v>
      </c>
      <c r="F797" s="32">
        <f>SUM(F754:F796)</f>
        <v>1022</v>
      </c>
      <c r="G797" s="32">
        <f>SUM(G754:G796)</f>
        <v>3207</v>
      </c>
      <c r="H797" s="32">
        <f>SUM(H754:H796)</f>
        <v>511</v>
      </c>
      <c r="I797" s="32">
        <f>SUM(I754:I796)</f>
        <v>-3207</v>
      </c>
      <c r="J797" s="32">
        <f>SUM(J755:J796)</f>
        <v>10000</v>
      </c>
      <c r="K797" s="32">
        <f>(J797/1000)*10</f>
        <v>100</v>
      </c>
    </row>
    <row r="799" spans="1:11" ht="18">
      <c r="A799" s="321" t="s">
        <v>102</v>
      </c>
      <c r="B799" s="321"/>
      <c r="C799" s="321"/>
      <c r="D799" s="321"/>
      <c r="E799" s="321"/>
      <c r="F799" s="321"/>
      <c r="G799" s="321"/>
      <c r="H799" s="321"/>
      <c r="I799" s="321"/>
      <c r="J799" s="321"/>
      <c r="K799" s="321"/>
    </row>
    <row r="800" spans="1:11" ht="18">
      <c r="A800" s="321" t="s">
        <v>192</v>
      </c>
      <c r="B800" s="321"/>
      <c r="C800" s="321"/>
      <c r="D800" s="321"/>
      <c r="E800" s="321"/>
      <c r="F800" s="321"/>
      <c r="G800" s="321"/>
      <c r="H800" s="321"/>
      <c r="I800" s="321"/>
      <c r="J800" s="321"/>
      <c r="K800" s="321"/>
    </row>
    <row r="801" spans="1:11" ht="12.75">
      <c r="A801" s="69" t="s">
        <v>63</v>
      </c>
      <c r="B801" s="69" t="s">
        <v>64</v>
      </c>
      <c r="C801" s="69" t="s">
        <v>65</v>
      </c>
      <c r="D801" s="69" t="s">
        <v>66</v>
      </c>
      <c r="E801" s="68" t="s">
        <v>9</v>
      </c>
      <c r="F801" s="68" t="s">
        <v>10</v>
      </c>
      <c r="G801" s="68" t="s">
        <v>11</v>
      </c>
      <c r="H801" s="68" t="s">
        <v>67</v>
      </c>
      <c r="I801" s="68" t="s">
        <v>68</v>
      </c>
      <c r="J801" s="68"/>
      <c r="K801" s="68" t="s">
        <v>69</v>
      </c>
    </row>
    <row r="802" spans="1:11" ht="12.75">
      <c r="A802" s="37">
        <v>1</v>
      </c>
      <c r="B802" s="37" t="s">
        <v>0</v>
      </c>
      <c r="C802" s="90" t="s">
        <v>1</v>
      </c>
      <c r="D802" s="32">
        <v>37646</v>
      </c>
      <c r="E802" s="17">
        <v>706</v>
      </c>
      <c r="F802" s="17">
        <v>98</v>
      </c>
      <c r="G802" s="17">
        <v>116</v>
      </c>
      <c r="H802" s="17">
        <v>22</v>
      </c>
      <c r="I802" s="91">
        <v>270</v>
      </c>
      <c r="J802" s="91">
        <v>0</v>
      </c>
      <c r="K802" s="17" t="s">
        <v>144</v>
      </c>
    </row>
    <row r="803" spans="1:11" ht="12.75">
      <c r="A803" s="37">
        <v>2</v>
      </c>
      <c r="B803" s="37" t="s">
        <v>30</v>
      </c>
      <c r="C803" s="90" t="s">
        <v>31</v>
      </c>
      <c r="D803" s="32">
        <v>34938</v>
      </c>
      <c r="E803" s="17">
        <v>459</v>
      </c>
      <c r="F803" s="17">
        <v>69</v>
      </c>
      <c r="G803" s="17">
        <v>120</v>
      </c>
      <c r="H803" s="17">
        <v>21</v>
      </c>
      <c r="I803" s="91">
        <v>9</v>
      </c>
      <c r="J803" s="91">
        <v>1000</v>
      </c>
      <c r="K803" s="17" t="s">
        <v>144</v>
      </c>
    </row>
    <row r="804" spans="1:11" ht="12.75">
      <c r="A804" s="37">
        <v>3</v>
      </c>
      <c r="B804" s="37" t="s">
        <v>36</v>
      </c>
      <c r="C804" s="90" t="s">
        <v>1</v>
      </c>
      <c r="D804" s="32">
        <v>33898</v>
      </c>
      <c r="E804" s="17">
        <v>618</v>
      </c>
      <c r="F804" s="17">
        <v>65</v>
      </c>
      <c r="G804" s="17">
        <v>146</v>
      </c>
      <c r="H804" s="17">
        <v>22</v>
      </c>
      <c r="I804" s="91">
        <v>119</v>
      </c>
      <c r="J804" s="91">
        <v>0</v>
      </c>
      <c r="K804" s="17" t="s">
        <v>144</v>
      </c>
    </row>
    <row r="805" spans="1:11" ht="12.75">
      <c r="A805" s="37">
        <v>4</v>
      </c>
      <c r="B805" s="37" t="s">
        <v>34</v>
      </c>
      <c r="C805" s="90" t="s">
        <v>35</v>
      </c>
      <c r="D805" s="32">
        <v>33382</v>
      </c>
      <c r="E805" s="17">
        <v>545</v>
      </c>
      <c r="F805" s="17">
        <v>79</v>
      </c>
      <c r="G805" s="17">
        <v>152</v>
      </c>
      <c r="H805" s="17">
        <v>21</v>
      </c>
      <c r="I805" s="91">
        <v>73</v>
      </c>
      <c r="J805" s="91">
        <v>1000</v>
      </c>
      <c r="K805" s="17" t="s">
        <v>156</v>
      </c>
    </row>
    <row r="806" spans="1:11" ht="12.75">
      <c r="A806" s="37">
        <v>5</v>
      </c>
      <c r="B806" s="37" t="s">
        <v>38</v>
      </c>
      <c r="C806" s="90" t="s">
        <v>1</v>
      </c>
      <c r="D806" s="32">
        <v>32952</v>
      </c>
      <c r="E806" s="17">
        <v>515</v>
      </c>
      <c r="F806" s="17">
        <v>63</v>
      </c>
      <c r="G806" s="17">
        <v>138</v>
      </c>
      <c r="H806" s="17">
        <v>22</v>
      </c>
      <c r="I806" s="91">
        <v>22</v>
      </c>
      <c r="J806" s="91">
        <v>0</v>
      </c>
      <c r="K806" s="17" t="s">
        <v>161</v>
      </c>
    </row>
    <row r="807" spans="1:11" ht="12.75">
      <c r="A807" s="37">
        <v>6</v>
      </c>
      <c r="B807" s="37" t="s">
        <v>37</v>
      </c>
      <c r="C807" s="90" t="s">
        <v>31</v>
      </c>
      <c r="D807" s="32">
        <v>32875</v>
      </c>
      <c r="E807" s="17">
        <v>622</v>
      </c>
      <c r="F807" s="17">
        <v>89</v>
      </c>
      <c r="G807" s="17">
        <v>100</v>
      </c>
      <c r="H807" s="17">
        <v>22</v>
      </c>
      <c r="I807" s="91">
        <v>193</v>
      </c>
      <c r="J807" s="91">
        <v>0</v>
      </c>
      <c r="K807" s="17" t="s">
        <v>156</v>
      </c>
    </row>
    <row r="808" spans="1:11" ht="12.75">
      <c r="A808" s="37">
        <v>7</v>
      </c>
      <c r="B808" s="37" t="s">
        <v>40</v>
      </c>
      <c r="C808" s="90" t="s">
        <v>1</v>
      </c>
      <c r="D808" s="32">
        <v>31397</v>
      </c>
      <c r="E808" s="17">
        <v>358</v>
      </c>
      <c r="F808" s="17">
        <v>23</v>
      </c>
      <c r="G808" s="17">
        <v>92</v>
      </c>
      <c r="H808" s="17">
        <v>20</v>
      </c>
      <c r="I808" s="91">
        <v>-91</v>
      </c>
      <c r="J808" s="91">
        <v>2000</v>
      </c>
      <c r="K808" s="17" t="s">
        <v>161</v>
      </c>
    </row>
    <row r="809" spans="1:11" ht="12.75">
      <c r="A809" s="37">
        <v>8</v>
      </c>
      <c r="B809" s="37" t="s">
        <v>47</v>
      </c>
      <c r="C809" s="90" t="s">
        <v>1</v>
      </c>
      <c r="D809" s="32">
        <v>31206</v>
      </c>
      <c r="E809" s="17">
        <v>345</v>
      </c>
      <c r="F809" s="17">
        <v>18</v>
      </c>
      <c r="G809" s="17">
        <v>74</v>
      </c>
      <c r="H809" s="17">
        <v>22</v>
      </c>
      <c r="I809" s="91">
        <v>-129</v>
      </c>
      <c r="J809" s="91">
        <v>0</v>
      </c>
      <c r="K809" s="17" t="s">
        <v>156</v>
      </c>
    </row>
    <row r="810" spans="1:11" ht="12.75">
      <c r="A810" s="37">
        <v>9</v>
      </c>
      <c r="B810" s="37" t="s">
        <v>44</v>
      </c>
      <c r="C810" s="90" t="s">
        <v>1</v>
      </c>
      <c r="D810" s="32">
        <v>30948</v>
      </c>
      <c r="E810" s="17">
        <v>331</v>
      </c>
      <c r="F810" s="17">
        <v>41</v>
      </c>
      <c r="G810" s="17">
        <v>132</v>
      </c>
      <c r="H810" s="17">
        <v>22</v>
      </c>
      <c r="I810" s="91">
        <v>-178</v>
      </c>
      <c r="J810" s="91">
        <v>0</v>
      </c>
      <c r="K810" s="17" t="s">
        <v>146</v>
      </c>
    </row>
    <row r="811" spans="1:11" ht="12.75">
      <c r="A811" s="37">
        <v>10</v>
      </c>
      <c r="B811" s="37" t="s">
        <v>39</v>
      </c>
      <c r="C811" s="90" t="s">
        <v>1</v>
      </c>
      <c r="D811" s="32">
        <v>30684</v>
      </c>
      <c r="E811" s="17">
        <v>320</v>
      </c>
      <c r="F811" s="17">
        <v>42</v>
      </c>
      <c r="G811" s="17">
        <v>134</v>
      </c>
      <c r="H811" s="17">
        <v>21</v>
      </c>
      <c r="I811" s="91">
        <v>-171</v>
      </c>
      <c r="J811" s="91">
        <v>1000</v>
      </c>
      <c r="K811" s="17" t="s">
        <v>156</v>
      </c>
    </row>
    <row r="812" spans="1:11" ht="12.75">
      <c r="A812" s="37">
        <v>11</v>
      </c>
      <c r="B812" s="37" t="s">
        <v>41</v>
      </c>
      <c r="C812" s="90" t="s">
        <v>42</v>
      </c>
      <c r="D812" s="32">
        <v>30326</v>
      </c>
      <c r="E812" s="17">
        <v>295</v>
      </c>
      <c r="F812" s="17">
        <v>21</v>
      </c>
      <c r="G812" s="17">
        <v>110</v>
      </c>
      <c r="H812" s="17">
        <v>22</v>
      </c>
      <c r="I812" s="91">
        <v>-212</v>
      </c>
      <c r="J812" s="91">
        <v>0</v>
      </c>
      <c r="K812" s="17" t="s">
        <v>156</v>
      </c>
    </row>
    <row r="813" spans="1:11" ht="12.75">
      <c r="A813" s="37">
        <v>12</v>
      </c>
      <c r="B813" s="37" t="s">
        <v>43</v>
      </c>
      <c r="C813" s="90" t="s">
        <v>1</v>
      </c>
      <c r="D813" s="32">
        <v>29627</v>
      </c>
      <c r="E813" s="17">
        <v>321</v>
      </c>
      <c r="F813" s="17">
        <v>39</v>
      </c>
      <c r="G813" s="17">
        <v>192</v>
      </c>
      <c r="H813" s="17">
        <v>21</v>
      </c>
      <c r="I813" s="91">
        <v>-231</v>
      </c>
      <c r="J813" s="91">
        <v>1000</v>
      </c>
      <c r="K813" s="17" t="s">
        <v>144</v>
      </c>
    </row>
    <row r="814" spans="1:11" ht="12.75">
      <c r="A814" s="37">
        <v>13</v>
      </c>
      <c r="B814" s="37" t="s">
        <v>48</v>
      </c>
      <c r="C814" s="90" t="s">
        <v>42</v>
      </c>
      <c r="D814" s="32">
        <v>29163</v>
      </c>
      <c r="E814" s="17">
        <v>212</v>
      </c>
      <c r="F814" s="17">
        <v>8</v>
      </c>
      <c r="G814" s="17">
        <v>152</v>
      </c>
      <c r="H814" s="17">
        <v>21</v>
      </c>
      <c r="I814" s="91">
        <v>-331</v>
      </c>
      <c r="J814" s="91">
        <v>0</v>
      </c>
      <c r="K814" s="17" t="s">
        <v>144</v>
      </c>
    </row>
    <row r="815" spans="1:11" ht="12.75">
      <c r="A815" s="37">
        <v>14</v>
      </c>
      <c r="B815" s="37" t="s">
        <v>52</v>
      </c>
      <c r="C815" s="90" t="s">
        <v>35</v>
      </c>
      <c r="D815" s="32">
        <v>27369</v>
      </c>
      <c r="E815" s="17">
        <v>235</v>
      </c>
      <c r="F815" s="17">
        <v>26</v>
      </c>
      <c r="G815" s="17">
        <v>168</v>
      </c>
      <c r="H815" s="17">
        <v>22</v>
      </c>
      <c r="I815" s="91">
        <v>-325</v>
      </c>
      <c r="J815" s="91">
        <v>0</v>
      </c>
      <c r="K815" s="17" t="s">
        <v>144</v>
      </c>
    </row>
    <row r="816" spans="1:11" ht="12.75">
      <c r="A816" s="37">
        <v>15</v>
      </c>
      <c r="B816" s="37" t="s">
        <v>51</v>
      </c>
      <c r="C816" s="90" t="s">
        <v>1</v>
      </c>
      <c r="D816" s="32">
        <v>26712</v>
      </c>
      <c r="E816" s="17">
        <v>317</v>
      </c>
      <c r="F816" s="17">
        <v>37</v>
      </c>
      <c r="G816" s="17">
        <v>206</v>
      </c>
      <c r="H816" s="17">
        <v>22</v>
      </c>
      <c r="I816" s="91">
        <v>-270</v>
      </c>
      <c r="J816" s="91">
        <v>0</v>
      </c>
      <c r="K816" s="17" t="s">
        <v>161</v>
      </c>
    </row>
    <row r="817" spans="1:11" ht="12.75">
      <c r="A817" s="37">
        <v>16</v>
      </c>
      <c r="B817" s="37" t="s">
        <v>49</v>
      </c>
      <c r="C817" s="90" t="s">
        <v>35</v>
      </c>
      <c r="D817" s="32">
        <v>26052</v>
      </c>
      <c r="E817" s="17">
        <v>208</v>
      </c>
      <c r="F817" s="17">
        <v>12</v>
      </c>
      <c r="G817" s="17">
        <v>88</v>
      </c>
      <c r="H817" s="17">
        <v>20</v>
      </c>
      <c r="I817" s="91">
        <v>-248</v>
      </c>
      <c r="J817" s="91">
        <v>2000</v>
      </c>
      <c r="K817" s="17" t="s">
        <v>156</v>
      </c>
    </row>
    <row r="818" spans="1:11" ht="12.75">
      <c r="A818" s="37">
        <v>17</v>
      </c>
      <c r="B818" s="37" t="s">
        <v>50</v>
      </c>
      <c r="C818" s="90" t="s">
        <v>42</v>
      </c>
      <c r="D818" s="32">
        <v>25075</v>
      </c>
      <c r="E818" s="17">
        <v>0</v>
      </c>
      <c r="F818" s="17">
        <v>0</v>
      </c>
      <c r="G818" s="17">
        <v>120</v>
      </c>
      <c r="H818" s="17">
        <v>21</v>
      </c>
      <c r="I818" s="91">
        <v>-519</v>
      </c>
      <c r="J818" s="91">
        <v>0</v>
      </c>
      <c r="K818" s="17" t="s">
        <v>144</v>
      </c>
    </row>
    <row r="819" spans="1:11" ht="12.75">
      <c r="A819" s="37">
        <v>18</v>
      </c>
      <c r="B819" s="37" t="s">
        <v>57</v>
      </c>
      <c r="C819" s="90" t="s">
        <v>1</v>
      </c>
      <c r="D819" s="32">
        <v>23567</v>
      </c>
      <c r="E819" s="17">
        <v>180</v>
      </c>
      <c r="F819" s="17">
        <v>33</v>
      </c>
      <c r="G819" s="17">
        <v>106</v>
      </c>
      <c r="H819" s="17">
        <v>20</v>
      </c>
      <c r="I819" s="91">
        <v>-273</v>
      </c>
      <c r="J819" s="91">
        <v>0</v>
      </c>
      <c r="K819" s="17" t="s">
        <v>146</v>
      </c>
    </row>
    <row r="820" spans="1:11" ht="12.75">
      <c r="A820" s="37">
        <v>19</v>
      </c>
      <c r="B820" s="37" t="s">
        <v>55</v>
      </c>
      <c r="C820" s="90" t="s">
        <v>1</v>
      </c>
      <c r="D820" s="32">
        <v>23242</v>
      </c>
      <c r="E820" s="17">
        <v>120</v>
      </c>
      <c r="F820" s="17">
        <v>22</v>
      </c>
      <c r="G820" s="17">
        <v>82</v>
      </c>
      <c r="H820" s="17">
        <v>22</v>
      </c>
      <c r="I820" s="91">
        <v>-358</v>
      </c>
      <c r="J820" s="91">
        <v>0</v>
      </c>
      <c r="K820" s="17" t="s">
        <v>144</v>
      </c>
    </row>
    <row r="821" spans="1:11" ht="12.75">
      <c r="A821" s="37">
        <v>20</v>
      </c>
      <c r="B821" s="37" t="s">
        <v>59</v>
      </c>
      <c r="C821" s="90" t="s">
        <v>1</v>
      </c>
      <c r="D821" s="32">
        <v>23236</v>
      </c>
      <c r="E821" s="17">
        <v>369</v>
      </c>
      <c r="F821" s="17">
        <v>52</v>
      </c>
      <c r="G821" s="17">
        <v>120</v>
      </c>
      <c r="H821" s="17">
        <v>15</v>
      </c>
      <c r="I821" s="91">
        <v>16</v>
      </c>
      <c r="J821" s="91">
        <v>0</v>
      </c>
      <c r="K821" s="17" t="s">
        <v>152</v>
      </c>
    </row>
    <row r="822" spans="1:11" ht="12.75">
      <c r="A822" s="37">
        <v>21</v>
      </c>
      <c r="B822" s="37" t="s">
        <v>56</v>
      </c>
      <c r="C822" s="90" t="s">
        <v>42</v>
      </c>
      <c r="D822" s="32">
        <v>21647</v>
      </c>
      <c r="E822" s="17">
        <v>51</v>
      </c>
      <c r="F822" s="17">
        <v>0</v>
      </c>
      <c r="G822" s="17">
        <v>86</v>
      </c>
      <c r="H822" s="17">
        <v>20</v>
      </c>
      <c r="I822" s="91">
        <v>-415</v>
      </c>
      <c r="J822" s="91">
        <v>0</v>
      </c>
      <c r="K822" s="17" t="s">
        <v>144</v>
      </c>
    </row>
    <row r="823" spans="1:11" ht="12.75">
      <c r="A823" s="37">
        <v>22</v>
      </c>
      <c r="B823" s="37" t="s">
        <v>53</v>
      </c>
      <c r="C823" s="90" t="s">
        <v>1</v>
      </c>
      <c r="D823" s="32">
        <v>21398</v>
      </c>
      <c r="E823" s="17">
        <v>445</v>
      </c>
      <c r="F823" s="17">
        <v>54</v>
      </c>
      <c r="G823" s="17">
        <v>72</v>
      </c>
      <c r="H823" s="17">
        <v>12</v>
      </c>
      <c r="I823" s="91">
        <v>199</v>
      </c>
      <c r="J823" s="91">
        <v>2000</v>
      </c>
      <c r="K823" s="17" t="s">
        <v>161</v>
      </c>
    </row>
    <row r="824" spans="1:11" ht="12.75">
      <c r="A824" s="37">
        <v>23</v>
      </c>
      <c r="B824" s="37" t="s">
        <v>62</v>
      </c>
      <c r="C824" s="90" t="s">
        <v>61</v>
      </c>
      <c r="D824" s="32">
        <v>21140</v>
      </c>
      <c r="E824" s="17">
        <v>295</v>
      </c>
      <c r="F824" s="17">
        <v>26</v>
      </c>
      <c r="G824" s="17">
        <v>204</v>
      </c>
      <c r="H824" s="17">
        <v>17</v>
      </c>
      <c r="I824" s="91">
        <v>-206</v>
      </c>
      <c r="J824" s="91">
        <v>0</v>
      </c>
      <c r="K824" s="17" t="s">
        <v>156</v>
      </c>
    </row>
    <row r="825" spans="1:11" ht="12.75">
      <c r="A825" s="37">
        <v>24</v>
      </c>
      <c r="B825" s="37" t="s">
        <v>58</v>
      </c>
      <c r="C825" s="90" t="s">
        <v>87</v>
      </c>
      <c r="D825" s="32">
        <v>19752</v>
      </c>
      <c r="E825" s="17">
        <v>233</v>
      </c>
      <c r="F825" s="17">
        <v>27</v>
      </c>
      <c r="G825" s="17">
        <v>114</v>
      </c>
      <c r="H825" s="17">
        <v>15</v>
      </c>
      <c r="I825" s="91">
        <v>-139</v>
      </c>
      <c r="J825" s="91">
        <v>0</v>
      </c>
      <c r="K825" s="17" t="s">
        <v>144</v>
      </c>
    </row>
    <row r="826" spans="1:11" ht="12.75">
      <c r="A826" s="37">
        <v>25</v>
      </c>
      <c r="B826" s="37" t="s">
        <v>74</v>
      </c>
      <c r="C826" s="90" t="s">
        <v>75</v>
      </c>
      <c r="D826" s="32">
        <v>11021</v>
      </c>
      <c r="E826" s="17">
        <v>182</v>
      </c>
      <c r="F826" s="17">
        <v>29</v>
      </c>
      <c r="G826" s="17">
        <v>60</v>
      </c>
      <c r="H826" s="17">
        <v>7</v>
      </c>
      <c r="I826" s="91">
        <v>18</v>
      </c>
      <c r="J826" s="91">
        <v>0</v>
      </c>
      <c r="K826" s="17" t="s">
        <v>144</v>
      </c>
    </row>
    <row r="827" spans="1:11" ht="12.75">
      <c r="A827" s="37">
        <v>26</v>
      </c>
      <c r="B827" s="37" t="s">
        <v>85</v>
      </c>
      <c r="C827" s="90" t="s">
        <v>86</v>
      </c>
      <c r="D827" s="32">
        <v>7810</v>
      </c>
      <c r="E827" s="17">
        <v>110</v>
      </c>
      <c r="F827" s="17">
        <v>0</v>
      </c>
      <c r="G827" s="17">
        <v>24</v>
      </c>
      <c r="H827" s="17">
        <v>5</v>
      </c>
      <c r="I827" s="91">
        <v>-9</v>
      </c>
      <c r="J827" s="91">
        <v>0</v>
      </c>
      <c r="K827" s="17" t="s">
        <v>144</v>
      </c>
    </row>
    <row r="828" spans="1:11" ht="12.75">
      <c r="A828" s="37">
        <v>27</v>
      </c>
      <c r="B828" s="37" t="s">
        <v>70</v>
      </c>
      <c r="C828" s="90" t="s">
        <v>71</v>
      </c>
      <c r="D828" s="32">
        <v>7222</v>
      </c>
      <c r="E828" s="17">
        <v>60</v>
      </c>
      <c r="F828" s="17">
        <v>12</v>
      </c>
      <c r="G828" s="17">
        <v>36</v>
      </c>
      <c r="H828" s="17">
        <v>5</v>
      </c>
      <c r="I828" s="91">
        <v>-59</v>
      </c>
      <c r="J828" s="91">
        <v>0</v>
      </c>
      <c r="K828" s="17" t="s">
        <v>161</v>
      </c>
    </row>
    <row r="829" spans="1:11" ht="12.75">
      <c r="A829" s="37">
        <v>28</v>
      </c>
      <c r="B829" s="37" t="s">
        <v>76</v>
      </c>
      <c r="C829" s="90" t="s">
        <v>71</v>
      </c>
      <c r="D829" s="32">
        <v>6960</v>
      </c>
      <c r="E829" s="17">
        <v>150</v>
      </c>
      <c r="F829" s="17">
        <v>22</v>
      </c>
      <c r="G829" s="17">
        <v>32</v>
      </c>
      <c r="H829" s="17">
        <v>5</v>
      </c>
      <c r="I829" s="91">
        <v>45</v>
      </c>
      <c r="J829" s="91">
        <v>0</v>
      </c>
      <c r="K829" s="17" t="s">
        <v>161</v>
      </c>
    </row>
    <row r="830" spans="1:11" ht="12.75">
      <c r="A830" s="37">
        <v>29</v>
      </c>
      <c r="B830" s="37" t="s">
        <v>79</v>
      </c>
      <c r="C830" s="90" t="s">
        <v>81</v>
      </c>
      <c r="D830" s="32">
        <v>6380</v>
      </c>
      <c r="E830" s="17">
        <v>105</v>
      </c>
      <c r="F830" s="17">
        <v>0</v>
      </c>
      <c r="G830" s="17">
        <v>21</v>
      </c>
      <c r="H830" s="17">
        <v>4</v>
      </c>
      <c r="I830" s="91">
        <v>8</v>
      </c>
      <c r="J830" s="91">
        <v>0</v>
      </c>
      <c r="K830" s="17" t="s">
        <v>152</v>
      </c>
    </row>
    <row r="831" spans="1:11" ht="12.75">
      <c r="A831" s="37">
        <v>30</v>
      </c>
      <c r="B831" s="37" t="s">
        <v>73</v>
      </c>
      <c r="C831" s="90" t="s">
        <v>71</v>
      </c>
      <c r="D831" s="32">
        <v>5992</v>
      </c>
      <c r="E831" s="17">
        <v>85</v>
      </c>
      <c r="F831" s="17">
        <v>0</v>
      </c>
      <c r="G831" s="17">
        <v>34</v>
      </c>
      <c r="H831" s="17">
        <v>4</v>
      </c>
      <c r="I831" s="91">
        <v>-25</v>
      </c>
      <c r="J831" s="91">
        <v>0</v>
      </c>
      <c r="K831" s="17" t="s">
        <v>161</v>
      </c>
    </row>
    <row r="832" spans="1:11" ht="12.75">
      <c r="A832" s="37">
        <v>31</v>
      </c>
      <c r="B832" s="37" t="s">
        <v>78</v>
      </c>
      <c r="C832" s="90" t="s">
        <v>42</v>
      </c>
      <c r="D832" s="32">
        <v>4986</v>
      </c>
      <c r="E832" s="17">
        <v>60</v>
      </c>
      <c r="F832" s="17">
        <v>0</v>
      </c>
      <c r="G832" s="17">
        <v>8</v>
      </c>
      <c r="H832" s="17">
        <v>4</v>
      </c>
      <c r="I832" s="91">
        <v>-24</v>
      </c>
      <c r="J832" s="91">
        <v>0</v>
      </c>
      <c r="K832" s="17" t="s">
        <v>156</v>
      </c>
    </row>
    <row r="833" spans="1:11" ht="12.75">
      <c r="A833" s="37">
        <v>32</v>
      </c>
      <c r="B833" s="37" t="s">
        <v>97</v>
      </c>
      <c r="C833" s="90" t="s">
        <v>98</v>
      </c>
      <c r="D833" s="32">
        <v>4328</v>
      </c>
      <c r="E833" s="17">
        <v>55</v>
      </c>
      <c r="F833" s="17">
        <v>16</v>
      </c>
      <c r="G833" s="17">
        <v>20</v>
      </c>
      <c r="H833" s="17">
        <v>3</v>
      </c>
      <c r="I833" s="91">
        <v>-6</v>
      </c>
      <c r="J833" s="91">
        <v>0</v>
      </c>
      <c r="K833" s="17" t="s">
        <v>144</v>
      </c>
    </row>
    <row r="834" spans="1:11" ht="12.75">
      <c r="A834" s="37">
        <v>33</v>
      </c>
      <c r="B834" s="37" t="s">
        <v>72</v>
      </c>
      <c r="C834" s="90" t="s">
        <v>1</v>
      </c>
      <c r="D834" s="32">
        <v>4293</v>
      </c>
      <c r="E834" s="17">
        <v>65</v>
      </c>
      <c r="F834" s="17">
        <v>36</v>
      </c>
      <c r="G834" s="17">
        <v>38</v>
      </c>
      <c r="H834" s="17">
        <v>3</v>
      </c>
      <c r="I834" s="91">
        <v>6</v>
      </c>
      <c r="J834" s="91">
        <v>0</v>
      </c>
      <c r="K834" s="17" t="s">
        <v>144</v>
      </c>
    </row>
    <row r="835" spans="1:11" ht="12.75">
      <c r="A835" s="37">
        <v>34</v>
      </c>
      <c r="B835" s="37" t="s">
        <v>88</v>
      </c>
      <c r="C835" s="90" t="s">
        <v>1</v>
      </c>
      <c r="D835" s="32">
        <v>2878</v>
      </c>
      <c r="E835" s="17">
        <v>51</v>
      </c>
      <c r="F835" s="17">
        <v>17</v>
      </c>
      <c r="G835" s="17">
        <v>20</v>
      </c>
      <c r="H835" s="17">
        <v>2</v>
      </c>
      <c r="I835" s="91">
        <v>10</v>
      </c>
      <c r="J835" s="91">
        <v>0</v>
      </c>
      <c r="K835" s="17" t="s">
        <v>144</v>
      </c>
    </row>
    <row r="836" spans="1:11" ht="12.75">
      <c r="A836" s="37">
        <v>35</v>
      </c>
      <c r="B836" s="37" t="s">
        <v>96</v>
      </c>
      <c r="C836" s="90" t="s">
        <v>89</v>
      </c>
      <c r="D836" s="32">
        <v>2416</v>
      </c>
      <c r="E836" s="17">
        <v>0</v>
      </c>
      <c r="F836" s="17">
        <v>0</v>
      </c>
      <c r="G836" s="17">
        <v>28</v>
      </c>
      <c r="H836" s="17">
        <v>2</v>
      </c>
      <c r="I836" s="91">
        <v>-66</v>
      </c>
      <c r="J836" s="91">
        <v>0</v>
      </c>
      <c r="K836" s="17" t="s">
        <v>144</v>
      </c>
    </row>
    <row r="837" spans="1:11" ht="12.75">
      <c r="A837" s="37">
        <v>36</v>
      </c>
      <c r="B837" s="37" t="s">
        <v>80</v>
      </c>
      <c r="C837" s="90" t="s">
        <v>81</v>
      </c>
      <c r="D837" s="32">
        <v>2089</v>
      </c>
      <c r="E837" s="17">
        <v>0</v>
      </c>
      <c r="F837" s="17">
        <v>0</v>
      </c>
      <c r="G837" s="17">
        <v>12</v>
      </c>
      <c r="H837" s="17">
        <v>2</v>
      </c>
      <c r="I837" s="91">
        <v>-50</v>
      </c>
      <c r="J837" s="91">
        <v>0</v>
      </c>
      <c r="K837" s="17" t="s">
        <v>144</v>
      </c>
    </row>
    <row r="838" spans="1:11" ht="12.75">
      <c r="A838" s="37">
        <v>37</v>
      </c>
      <c r="B838" s="37" t="s">
        <v>82</v>
      </c>
      <c r="C838" s="90" t="s">
        <v>83</v>
      </c>
      <c r="D838" s="32">
        <v>2075</v>
      </c>
      <c r="E838" s="17">
        <v>70</v>
      </c>
      <c r="F838" s="17">
        <v>0</v>
      </c>
      <c r="G838" s="17">
        <v>2</v>
      </c>
      <c r="H838" s="17">
        <v>1</v>
      </c>
      <c r="I838" s="91">
        <v>49</v>
      </c>
      <c r="J838" s="91">
        <v>0</v>
      </c>
      <c r="K838" s="17" t="s">
        <v>144</v>
      </c>
    </row>
    <row r="839" spans="1:11" ht="12.75">
      <c r="A839" s="37">
        <v>38</v>
      </c>
      <c r="B839" s="37" t="s">
        <v>77</v>
      </c>
      <c r="C839" s="90" t="s">
        <v>71</v>
      </c>
      <c r="D839" s="32">
        <v>1735</v>
      </c>
      <c r="E839" s="17">
        <v>53</v>
      </c>
      <c r="F839" s="17">
        <v>0</v>
      </c>
      <c r="G839" s="17">
        <v>4</v>
      </c>
      <c r="H839" s="17">
        <v>1</v>
      </c>
      <c r="I839" s="91">
        <v>30</v>
      </c>
      <c r="J839" s="91">
        <v>0</v>
      </c>
      <c r="K839" s="17" t="s">
        <v>144</v>
      </c>
    </row>
    <row r="840" spans="1:11" ht="12.75">
      <c r="A840" s="37">
        <v>39</v>
      </c>
      <c r="B840" s="37" t="s">
        <v>94</v>
      </c>
      <c r="C840" s="90" t="s">
        <v>83</v>
      </c>
      <c r="D840" s="32">
        <v>1316</v>
      </c>
      <c r="E840" s="17">
        <v>0</v>
      </c>
      <c r="F840" s="17">
        <v>0</v>
      </c>
      <c r="G840" s="17">
        <v>4</v>
      </c>
      <c r="H840" s="17">
        <v>1</v>
      </c>
      <c r="I840" s="91">
        <v>-23</v>
      </c>
      <c r="J840" s="91">
        <v>0</v>
      </c>
      <c r="K840" s="17" t="s">
        <v>144</v>
      </c>
    </row>
    <row r="841" spans="1:11" ht="12.75">
      <c r="A841" s="37">
        <v>40</v>
      </c>
      <c r="B841" s="37" t="s">
        <v>90</v>
      </c>
      <c r="C841" s="90" t="s">
        <v>91</v>
      </c>
      <c r="D841" s="32">
        <v>1268</v>
      </c>
      <c r="E841" s="17">
        <v>0</v>
      </c>
      <c r="F841" s="17">
        <v>0</v>
      </c>
      <c r="G841" s="17">
        <v>2</v>
      </c>
      <c r="H841" s="17">
        <v>1</v>
      </c>
      <c r="I841" s="91">
        <v>-21</v>
      </c>
      <c r="J841" s="91">
        <v>0</v>
      </c>
      <c r="K841" s="17" t="s">
        <v>144</v>
      </c>
    </row>
    <row r="842" spans="1:11" ht="12.75">
      <c r="A842" s="37">
        <v>41</v>
      </c>
      <c r="B842" s="37" t="s">
        <v>99</v>
      </c>
      <c r="C842" s="90" t="s">
        <v>75</v>
      </c>
      <c r="D842" s="32">
        <v>1262</v>
      </c>
      <c r="E842" s="17">
        <v>0</v>
      </c>
      <c r="F842" s="17">
        <v>0</v>
      </c>
      <c r="G842" s="17">
        <v>8</v>
      </c>
      <c r="H842" s="17">
        <v>1</v>
      </c>
      <c r="I842" s="91">
        <v>-27</v>
      </c>
      <c r="J842" s="91">
        <v>0</v>
      </c>
      <c r="K842" s="17" t="s">
        <v>144</v>
      </c>
    </row>
    <row r="843" spans="1:11" ht="12.75">
      <c r="A843" s="37">
        <v>42</v>
      </c>
      <c r="B843" s="37" t="s">
        <v>100</v>
      </c>
      <c r="C843" s="90" t="s">
        <v>101</v>
      </c>
      <c r="D843" s="32">
        <v>1146</v>
      </c>
      <c r="E843" s="17">
        <v>0</v>
      </c>
      <c r="F843" s="17">
        <v>0</v>
      </c>
      <c r="G843" s="17">
        <v>14</v>
      </c>
      <c r="H843" s="17">
        <v>1</v>
      </c>
      <c r="I843" s="91">
        <v>-33</v>
      </c>
      <c r="J843" s="91">
        <v>0</v>
      </c>
      <c r="K843" s="17" t="s">
        <v>144</v>
      </c>
    </row>
    <row r="844" spans="1:11" ht="12.75">
      <c r="A844" s="37">
        <v>43</v>
      </c>
      <c r="B844" s="37" t="s">
        <v>84</v>
      </c>
      <c r="C844" s="90" t="s">
        <v>71</v>
      </c>
      <c r="D844" s="32">
        <v>803</v>
      </c>
      <c r="E844" s="17">
        <v>0</v>
      </c>
      <c r="F844" s="17">
        <v>0</v>
      </c>
      <c r="G844" s="17">
        <v>10</v>
      </c>
      <c r="H844" s="17">
        <v>1</v>
      </c>
      <c r="I844" s="91">
        <v>-29</v>
      </c>
      <c r="J844" s="91">
        <v>0</v>
      </c>
      <c r="K844" s="17" t="s">
        <v>144</v>
      </c>
    </row>
    <row r="845" spans="1:11" ht="12.75">
      <c r="A845" s="37"/>
      <c r="B845" s="37"/>
      <c r="C845" s="37"/>
      <c r="D845" s="32"/>
      <c r="E845" s="32">
        <f aca="true" t="shared" si="16" ref="E845:J845">SUM(E802:E844)</f>
        <v>9146</v>
      </c>
      <c r="F845" s="32">
        <f t="shared" si="16"/>
        <v>1076</v>
      </c>
      <c r="G845" s="32">
        <f t="shared" si="16"/>
        <v>3401</v>
      </c>
      <c r="H845" s="32">
        <f t="shared" si="16"/>
        <v>538</v>
      </c>
      <c r="I845" s="32">
        <f t="shared" si="16"/>
        <v>-3401</v>
      </c>
      <c r="J845" s="32">
        <f t="shared" si="16"/>
        <v>10000</v>
      </c>
      <c r="K845" s="32">
        <f>(J845/800)*10</f>
        <v>125</v>
      </c>
    </row>
    <row r="847" spans="1:11" ht="18">
      <c r="A847" s="321" t="s">
        <v>102</v>
      </c>
      <c r="B847" s="321"/>
      <c r="C847" s="321"/>
      <c r="D847" s="321"/>
      <c r="E847" s="321"/>
      <c r="F847" s="321"/>
      <c r="G847" s="321"/>
      <c r="H847" s="321"/>
      <c r="I847" s="321"/>
      <c r="J847" s="321"/>
      <c r="K847" s="321"/>
    </row>
    <row r="848" spans="1:11" ht="18">
      <c r="A848" s="321" t="s">
        <v>193</v>
      </c>
      <c r="B848" s="321"/>
      <c r="C848" s="321"/>
      <c r="D848" s="321"/>
      <c r="E848" s="321"/>
      <c r="F848" s="321"/>
      <c r="G848" s="321"/>
      <c r="H848" s="321"/>
      <c r="I848" s="321"/>
      <c r="J848" s="321"/>
      <c r="K848" s="321"/>
    </row>
    <row r="849" spans="1:11" ht="12.75">
      <c r="A849" s="69" t="s">
        <v>63</v>
      </c>
      <c r="B849" s="69" t="s">
        <v>64</v>
      </c>
      <c r="C849" s="69" t="s">
        <v>65</v>
      </c>
      <c r="D849" s="69" t="s">
        <v>66</v>
      </c>
      <c r="E849" s="68" t="s">
        <v>9</v>
      </c>
      <c r="F849" s="68" t="s">
        <v>10</v>
      </c>
      <c r="G849" s="68" t="s">
        <v>11</v>
      </c>
      <c r="H849" s="68" t="s">
        <v>67</v>
      </c>
      <c r="I849" s="68" t="s">
        <v>68</v>
      </c>
      <c r="J849" s="68"/>
      <c r="K849" s="68" t="s">
        <v>69</v>
      </c>
    </row>
    <row r="850" spans="1:11" ht="12.75">
      <c r="A850" s="37">
        <v>1</v>
      </c>
      <c r="B850" s="37" t="s">
        <v>0</v>
      </c>
      <c r="C850" s="90" t="s">
        <v>1</v>
      </c>
      <c r="D850" s="32">
        <v>39277</v>
      </c>
      <c r="E850" s="17">
        <v>751</v>
      </c>
      <c r="F850" s="17">
        <v>98</v>
      </c>
      <c r="G850" s="17">
        <v>122</v>
      </c>
      <c r="H850" s="17">
        <v>23</v>
      </c>
      <c r="I850" s="91">
        <v>290</v>
      </c>
      <c r="J850" s="91">
        <v>0</v>
      </c>
      <c r="K850" s="17" t="s">
        <v>144</v>
      </c>
    </row>
    <row r="851" spans="1:11" ht="12.75">
      <c r="A851" s="37">
        <v>2</v>
      </c>
      <c r="B851" s="37" t="s">
        <v>30</v>
      </c>
      <c r="C851" s="90" t="s">
        <v>31</v>
      </c>
      <c r="D851" s="32">
        <v>37460</v>
      </c>
      <c r="E851" s="17">
        <v>544</v>
      </c>
      <c r="F851" s="17">
        <v>98</v>
      </c>
      <c r="G851" s="17">
        <v>120</v>
      </c>
      <c r="H851" s="17">
        <v>22</v>
      </c>
      <c r="I851" s="91">
        <v>104</v>
      </c>
      <c r="J851" s="91">
        <v>1000</v>
      </c>
      <c r="K851" s="17" t="s">
        <v>144</v>
      </c>
    </row>
    <row r="852" spans="1:11" ht="12.75">
      <c r="A852" s="37">
        <v>3</v>
      </c>
      <c r="B852" s="37" t="s">
        <v>36</v>
      </c>
      <c r="C852" s="90" t="s">
        <v>1</v>
      </c>
      <c r="D852" s="32">
        <v>35416</v>
      </c>
      <c r="E852" s="17">
        <v>618</v>
      </c>
      <c r="F852" s="17">
        <v>65</v>
      </c>
      <c r="G852" s="17">
        <v>150</v>
      </c>
      <c r="H852" s="17">
        <v>23</v>
      </c>
      <c r="I852" s="91">
        <v>96</v>
      </c>
      <c r="J852" s="91">
        <v>0</v>
      </c>
      <c r="K852" s="17" t="s">
        <v>144</v>
      </c>
    </row>
    <row r="853" spans="1:11" ht="12.75">
      <c r="A853" s="37">
        <v>4</v>
      </c>
      <c r="B853" s="37" t="s">
        <v>34</v>
      </c>
      <c r="C853" s="90" t="s">
        <v>35</v>
      </c>
      <c r="D853" s="32">
        <v>34563</v>
      </c>
      <c r="E853" s="17">
        <v>545</v>
      </c>
      <c r="F853" s="17">
        <v>79</v>
      </c>
      <c r="G853" s="17">
        <v>162</v>
      </c>
      <c r="H853" s="17">
        <v>22</v>
      </c>
      <c r="I853" s="91">
        <v>44</v>
      </c>
      <c r="J853" s="91">
        <v>1000</v>
      </c>
      <c r="K853" s="17" t="s">
        <v>144</v>
      </c>
    </row>
    <row r="854" spans="1:11" ht="12.75">
      <c r="A854" s="37">
        <v>5</v>
      </c>
      <c r="B854" s="37" t="s">
        <v>38</v>
      </c>
      <c r="C854" s="90" t="s">
        <v>1</v>
      </c>
      <c r="D854" s="32">
        <v>34455</v>
      </c>
      <c r="E854" s="17">
        <v>515</v>
      </c>
      <c r="F854" s="17">
        <v>63</v>
      </c>
      <c r="G854" s="17">
        <v>144</v>
      </c>
      <c r="H854" s="17">
        <v>23</v>
      </c>
      <c r="I854" s="91">
        <v>-3</v>
      </c>
      <c r="J854" s="91">
        <v>0</v>
      </c>
      <c r="K854" s="17" t="s">
        <v>161</v>
      </c>
    </row>
    <row r="855" spans="1:11" ht="12.75">
      <c r="A855" s="37">
        <v>6</v>
      </c>
      <c r="B855" s="37" t="s">
        <v>37</v>
      </c>
      <c r="C855" s="90" t="s">
        <v>31</v>
      </c>
      <c r="D855" s="32">
        <v>34231</v>
      </c>
      <c r="E855" s="17">
        <v>622</v>
      </c>
      <c r="F855" s="17">
        <v>89</v>
      </c>
      <c r="G855" s="17">
        <v>102</v>
      </c>
      <c r="H855" s="17">
        <v>23</v>
      </c>
      <c r="I855" s="91">
        <v>172</v>
      </c>
      <c r="J855" s="91">
        <v>0</v>
      </c>
      <c r="K855" s="17" t="s">
        <v>156</v>
      </c>
    </row>
    <row r="856" spans="1:11" ht="12.75">
      <c r="A856" s="37">
        <v>7</v>
      </c>
      <c r="B856" s="37" t="s">
        <v>47</v>
      </c>
      <c r="C856" s="90" t="s">
        <v>1</v>
      </c>
      <c r="D856" s="32">
        <v>32914</v>
      </c>
      <c r="E856" s="17">
        <v>400</v>
      </c>
      <c r="F856" s="17">
        <v>18</v>
      </c>
      <c r="G856" s="17">
        <v>78</v>
      </c>
      <c r="H856" s="17">
        <v>23</v>
      </c>
      <c r="I856" s="91">
        <v>-97</v>
      </c>
      <c r="J856" s="91">
        <v>0</v>
      </c>
      <c r="K856" s="17" t="s">
        <v>144</v>
      </c>
    </row>
    <row r="857" spans="1:11" ht="12.75">
      <c r="A857" s="37">
        <v>8</v>
      </c>
      <c r="B857" s="37" t="s">
        <v>39</v>
      </c>
      <c r="C857" s="90" t="s">
        <v>1</v>
      </c>
      <c r="D857" s="32">
        <v>32835</v>
      </c>
      <c r="E857" s="17">
        <v>395</v>
      </c>
      <c r="F857" s="17">
        <v>54</v>
      </c>
      <c r="G857" s="17">
        <v>140</v>
      </c>
      <c r="H857" s="17">
        <v>22</v>
      </c>
      <c r="I857" s="91">
        <v>-109</v>
      </c>
      <c r="J857" s="91">
        <v>1000</v>
      </c>
      <c r="K857" s="17" t="s">
        <v>161</v>
      </c>
    </row>
    <row r="858" spans="1:11" ht="12.75">
      <c r="A858" s="37">
        <v>9</v>
      </c>
      <c r="B858" s="37" t="s">
        <v>40</v>
      </c>
      <c r="C858" s="90" t="s">
        <v>1</v>
      </c>
      <c r="D858" s="32">
        <v>32399</v>
      </c>
      <c r="E858" s="17">
        <v>358</v>
      </c>
      <c r="F858" s="17">
        <v>23</v>
      </c>
      <c r="G858" s="17">
        <v>96</v>
      </c>
      <c r="H858" s="17">
        <v>21</v>
      </c>
      <c r="I858" s="91">
        <v>-114</v>
      </c>
      <c r="J858" s="91">
        <v>2000</v>
      </c>
      <c r="K858" s="17" t="s">
        <v>156</v>
      </c>
    </row>
    <row r="859" spans="1:11" ht="12.75">
      <c r="A859" s="37">
        <v>10</v>
      </c>
      <c r="B859" s="37" t="s">
        <v>44</v>
      </c>
      <c r="C859" s="90" t="s">
        <v>1</v>
      </c>
      <c r="D859" s="32">
        <v>31628</v>
      </c>
      <c r="E859" s="17">
        <v>331</v>
      </c>
      <c r="F859" s="17">
        <v>41</v>
      </c>
      <c r="G859" s="17">
        <v>148</v>
      </c>
      <c r="H859" s="17">
        <v>23</v>
      </c>
      <c r="I859" s="91">
        <v>-213</v>
      </c>
      <c r="J859" s="91">
        <v>0</v>
      </c>
      <c r="K859" s="17" t="s">
        <v>161</v>
      </c>
    </row>
    <row r="860" spans="1:11" ht="12.75">
      <c r="A860" s="37">
        <v>11</v>
      </c>
      <c r="B860" s="37" t="s">
        <v>41</v>
      </c>
      <c r="C860" s="90" t="s">
        <v>42</v>
      </c>
      <c r="D860" s="32">
        <v>31260</v>
      </c>
      <c r="E860" s="17">
        <v>295</v>
      </c>
      <c r="F860" s="17">
        <v>21</v>
      </c>
      <c r="G860" s="17">
        <v>114</v>
      </c>
      <c r="H860" s="17">
        <v>23</v>
      </c>
      <c r="I860" s="91">
        <v>-235</v>
      </c>
      <c r="J860" s="91">
        <v>0</v>
      </c>
      <c r="K860" s="17" t="s">
        <v>156</v>
      </c>
    </row>
    <row r="861" spans="1:11" ht="12.75">
      <c r="A861" s="37">
        <v>12</v>
      </c>
      <c r="B861" s="37" t="s">
        <v>43</v>
      </c>
      <c r="C861" s="90" t="s">
        <v>1</v>
      </c>
      <c r="D861" s="32">
        <v>30907</v>
      </c>
      <c r="E861" s="17">
        <v>321</v>
      </c>
      <c r="F861" s="17">
        <v>39</v>
      </c>
      <c r="G861" s="17">
        <v>204</v>
      </c>
      <c r="H861" s="17">
        <v>22</v>
      </c>
      <c r="I861" s="91">
        <v>-262</v>
      </c>
      <c r="J861" s="91">
        <v>1000</v>
      </c>
      <c r="K861" s="17" t="s">
        <v>144</v>
      </c>
    </row>
    <row r="862" spans="1:11" ht="12.75">
      <c r="A862" s="37">
        <v>13</v>
      </c>
      <c r="B862" s="37" t="s">
        <v>48</v>
      </c>
      <c r="C862" s="90" t="s">
        <v>42</v>
      </c>
      <c r="D862" s="32">
        <v>30032</v>
      </c>
      <c r="E862" s="17">
        <v>212</v>
      </c>
      <c r="F862" s="17">
        <v>8</v>
      </c>
      <c r="G862" s="17">
        <v>168</v>
      </c>
      <c r="H862" s="17">
        <v>22</v>
      </c>
      <c r="I862" s="91">
        <v>-366</v>
      </c>
      <c r="J862" s="91">
        <v>0</v>
      </c>
      <c r="K862" s="17" t="s">
        <v>144</v>
      </c>
    </row>
    <row r="863" spans="1:11" ht="12.75">
      <c r="A863" s="37">
        <v>14</v>
      </c>
      <c r="B863" s="37" t="s">
        <v>52</v>
      </c>
      <c r="C863" s="90" t="s">
        <v>35</v>
      </c>
      <c r="D863" s="32">
        <v>27923</v>
      </c>
      <c r="E863" s="17">
        <v>235</v>
      </c>
      <c r="F863" s="17">
        <v>26</v>
      </c>
      <c r="G863" s="17">
        <v>184</v>
      </c>
      <c r="H863" s="17">
        <v>23</v>
      </c>
      <c r="I863" s="91">
        <v>-360</v>
      </c>
      <c r="J863" s="91">
        <v>0</v>
      </c>
      <c r="K863" s="17" t="s">
        <v>144</v>
      </c>
    </row>
    <row r="864" spans="1:11" ht="12.75">
      <c r="A864" s="37">
        <v>15</v>
      </c>
      <c r="B864" s="37" t="s">
        <v>51</v>
      </c>
      <c r="C864" s="90" t="s">
        <v>1</v>
      </c>
      <c r="D864" s="32">
        <v>27795</v>
      </c>
      <c r="E864" s="17">
        <v>317</v>
      </c>
      <c r="F864" s="17">
        <v>37</v>
      </c>
      <c r="G864" s="17">
        <v>210</v>
      </c>
      <c r="H864" s="17">
        <v>23</v>
      </c>
      <c r="I864" s="91">
        <v>-293</v>
      </c>
      <c r="J864" s="91">
        <v>0</v>
      </c>
      <c r="K864" s="17" t="s">
        <v>161</v>
      </c>
    </row>
    <row r="865" spans="1:11" ht="12.75">
      <c r="A865" s="37">
        <v>16</v>
      </c>
      <c r="B865" s="37" t="s">
        <v>49</v>
      </c>
      <c r="C865" s="90" t="s">
        <v>35</v>
      </c>
      <c r="D865" s="32">
        <v>27281</v>
      </c>
      <c r="E865" s="17">
        <v>208</v>
      </c>
      <c r="F865" s="17">
        <v>12</v>
      </c>
      <c r="G865" s="17">
        <v>92</v>
      </c>
      <c r="H865" s="17">
        <v>21</v>
      </c>
      <c r="I865" s="91">
        <v>-271</v>
      </c>
      <c r="J865" s="91">
        <v>2000</v>
      </c>
      <c r="K865" s="17" t="s">
        <v>156</v>
      </c>
    </row>
    <row r="866" spans="1:11" ht="12.75">
      <c r="A866" s="37">
        <v>17</v>
      </c>
      <c r="B866" s="37" t="s">
        <v>50</v>
      </c>
      <c r="C866" s="90" t="s">
        <v>42</v>
      </c>
      <c r="D866" s="32">
        <v>26285</v>
      </c>
      <c r="E866" s="17">
        <v>0</v>
      </c>
      <c r="F866" s="17">
        <v>0</v>
      </c>
      <c r="G866" s="17">
        <v>126</v>
      </c>
      <c r="H866" s="17">
        <v>22</v>
      </c>
      <c r="I866" s="91">
        <v>-544</v>
      </c>
      <c r="J866" s="91">
        <v>0</v>
      </c>
      <c r="K866" s="17" t="s">
        <v>144</v>
      </c>
    </row>
    <row r="867" spans="1:11" ht="12.75">
      <c r="A867" s="37">
        <v>18</v>
      </c>
      <c r="B867" s="37" t="s">
        <v>57</v>
      </c>
      <c r="C867" s="90" t="s">
        <v>1</v>
      </c>
      <c r="D867" s="32">
        <v>25100</v>
      </c>
      <c r="E867" s="17">
        <v>180</v>
      </c>
      <c r="F867" s="17">
        <v>33</v>
      </c>
      <c r="G867" s="17">
        <v>108</v>
      </c>
      <c r="H867" s="17">
        <v>21</v>
      </c>
      <c r="I867" s="91">
        <v>-294</v>
      </c>
      <c r="J867" s="91">
        <v>0</v>
      </c>
      <c r="K867" s="17" t="s">
        <v>146</v>
      </c>
    </row>
    <row r="868" spans="1:11" ht="12.75">
      <c r="A868" s="37">
        <v>19</v>
      </c>
      <c r="B868" s="37" t="s">
        <v>55</v>
      </c>
      <c r="C868" s="90" t="s">
        <v>1</v>
      </c>
      <c r="D868" s="32">
        <v>24363</v>
      </c>
      <c r="E868" s="17">
        <v>120</v>
      </c>
      <c r="F868" s="17">
        <v>22</v>
      </c>
      <c r="G868" s="17">
        <v>84</v>
      </c>
      <c r="H868" s="17">
        <v>23</v>
      </c>
      <c r="I868" s="91">
        <v>-379</v>
      </c>
      <c r="J868" s="91">
        <v>0</v>
      </c>
      <c r="K868" s="17" t="s">
        <v>144</v>
      </c>
    </row>
    <row r="869" spans="1:11" ht="12.75">
      <c r="A869" s="37">
        <v>20</v>
      </c>
      <c r="B869" s="37" t="s">
        <v>59</v>
      </c>
      <c r="C869" s="90" t="s">
        <v>1</v>
      </c>
      <c r="D869" s="32">
        <v>23236</v>
      </c>
      <c r="E869" s="17">
        <v>369</v>
      </c>
      <c r="F869" s="17">
        <v>52</v>
      </c>
      <c r="G869" s="17">
        <v>120</v>
      </c>
      <c r="H869" s="17">
        <v>15</v>
      </c>
      <c r="I869" s="91">
        <v>16</v>
      </c>
      <c r="J869" s="91">
        <v>0</v>
      </c>
      <c r="K869" s="17" t="s">
        <v>152</v>
      </c>
    </row>
    <row r="870" spans="1:11" ht="12.75">
      <c r="A870" s="37">
        <v>21</v>
      </c>
      <c r="B870" s="37" t="s">
        <v>53</v>
      </c>
      <c r="C870" s="90" t="s">
        <v>1</v>
      </c>
      <c r="D870" s="32">
        <v>23038</v>
      </c>
      <c r="E870" s="17">
        <v>498</v>
      </c>
      <c r="F870" s="17">
        <v>71</v>
      </c>
      <c r="G870" s="17">
        <v>74</v>
      </c>
      <c r="H870" s="17">
        <v>13</v>
      </c>
      <c r="I870" s="91">
        <v>248</v>
      </c>
      <c r="J870" s="91">
        <v>2000</v>
      </c>
      <c r="K870" s="17" t="s">
        <v>146</v>
      </c>
    </row>
    <row r="871" spans="1:11" ht="12.75">
      <c r="A871" s="37">
        <v>22</v>
      </c>
      <c r="B871" s="37" t="s">
        <v>56</v>
      </c>
      <c r="C871" s="90" t="s">
        <v>42</v>
      </c>
      <c r="D871" s="32">
        <v>22815</v>
      </c>
      <c r="E871" s="17">
        <v>51</v>
      </c>
      <c r="F871" s="17">
        <v>0</v>
      </c>
      <c r="G871" s="17">
        <v>88</v>
      </c>
      <c r="H871" s="17">
        <v>21</v>
      </c>
      <c r="I871" s="91">
        <v>-436</v>
      </c>
      <c r="J871" s="91">
        <v>0</v>
      </c>
      <c r="K871" s="17" t="s">
        <v>156</v>
      </c>
    </row>
    <row r="872" spans="1:11" ht="12.75">
      <c r="A872" s="37">
        <v>23</v>
      </c>
      <c r="B872" s="37" t="s">
        <v>62</v>
      </c>
      <c r="C872" s="90" t="s">
        <v>61</v>
      </c>
      <c r="D872" s="32">
        <v>21140</v>
      </c>
      <c r="E872" s="17">
        <v>295</v>
      </c>
      <c r="F872" s="17">
        <v>26</v>
      </c>
      <c r="G872" s="17">
        <v>204</v>
      </c>
      <c r="H872" s="17">
        <v>17</v>
      </c>
      <c r="I872" s="91">
        <v>-206</v>
      </c>
      <c r="J872" s="91">
        <v>0</v>
      </c>
      <c r="K872" s="17" t="s">
        <v>156</v>
      </c>
    </row>
    <row r="873" spans="1:11" ht="12.75">
      <c r="A873" s="37">
        <v>24</v>
      </c>
      <c r="B873" s="37" t="s">
        <v>58</v>
      </c>
      <c r="C873" s="90" t="s">
        <v>87</v>
      </c>
      <c r="D873" s="32">
        <v>21016</v>
      </c>
      <c r="E873" s="17">
        <v>233</v>
      </c>
      <c r="F873" s="17">
        <v>27</v>
      </c>
      <c r="G873" s="17">
        <v>118</v>
      </c>
      <c r="H873" s="17">
        <v>16</v>
      </c>
      <c r="I873" s="91">
        <v>-162</v>
      </c>
      <c r="J873" s="91">
        <v>0</v>
      </c>
      <c r="K873" s="17" t="s">
        <v>144</v>
      </c>
    </row>
    <row r="874" spans="1:11" ht="12.75">
      <c r="A874" s="37">
        <v>25</v>
      </c>
      <c r="B874" s="37" t="s">
        <v>74</v>
      </c>
      <c r="C874" s="90" t="s">
        <v>75</v>
      </c>
      <c r="D874" s="32">
        <v>11021</v>
      </c>
      <c r="E874" s="17">
        <v>182</v>
      </c>
      <c r="F874" s="17">
        <v>29</v>
      </c>
      <c r="G874" s="17">
        <v>60</v>
      </c>
      <c r="H874" s="17">
        <v>7</v>
      </c>
      <c r="I874" s="91">
        <v>18</v>
      </c>
      <c r="J874" s="91">
        <v>0</v>
      </c>
      <c r="K874" s="17" t="s">
        <v>144</v>
      </c>
    </row>
    <row r="875" spans="1:11" ht="12.75">
      <c r="A875" s="37">
        <v>26</v>
      </c>
      <c r="B875" s="37" t="s">
        <v>85</v>
      </c>
      <c r="C875" s="90" t="s">
        <v>86</v>
      </c>
      <c r="D875" s="32">
        <v>9275</v>
      </c>
      <c r="E875" s="17">
        <v>110</v>
      </c>
      <c r="F875" s="17">
        <v>0</v>
      </c>
      <c r="G875" s="17">
        <v>26</v>
      </c>
      <c r="H875" s="17">
        <v>6</v>
      </c>
      <c r="I875" s="91">
        <v>-30</v>
      </c>
      <c r="J875" s="91">
        <v>0</v>
      </c>
      <c r="K875" s="17" t="s">
        <v>144</v>
      </c>
    </row>
    <row r="876" spans="1:11" ht="12.75">
      <c r="A876" s="37">
        <v>27</v>
      </c>
      <c r="B876" s="37" t="s">
        <v>76</v>
      </c>
      <c r="C876" s="90" t="s">
        <v>71</v>
      </c>
      <c r="D876" s="32">
        <v>8883</v>
      </c>
      <c r="E876" s="17">
        <v>210</v>
      </c>
      <c r="F876" s="17">
        <v>22</v>
      </c>
      <c r="G876" s="17">
        <v>34</v>
      </c>
      <c r="H876" s="17">
        <v>6</v>
      </c>
      <c r="I876" s="91">
        <v>84</v>
      </c>
      <c r="J876" s="91">
        <v>0</v>
      </c>
      <c r="K876" s="17" t="s">
        <v>146</v>
      </c>
    </row>
    <row r="877" spans="1:11" ht="12.75">
      <c r="A877" s="37">
        <v>28</v>
      </c>
      <c r="B877" s="37" t="s">
        <v>70</v>
      </c>
      <c r="C877" s="90" t="s">
        <v>71</v>
      </c>
      <c r="D877" s="32">
        <v>8413</v>
      </c>
      <c r="E877" s="17">
        <v>60</v>
      </c>
      <c r="F877" s="17">
        <v>12</v>
      </c>
      <c r="G877" s="17">
        <v>36</v>
      </c>
      <c r="H877" s="17">
        <v>6</v>
      </c>
      <c r="I877" s="91">
        <v>-78</v>
      </c>
      <c r="J877" s="91">
        <v>0</v>
      </c>
      <c r="K877" s="17" t="s">
        <v>144</v>
      </c>
    </row>
    <row r="878" spans="1:11" ht="12.75">
      <c r="A878" s="37">
        <v>29</v>
      </c>
      <c r="B878" s="37" t="s">
        <v>79</v>
      </c>
      <c r="C878" s="90" t="s">
        <v>81</v>
      </c>
      <c r="D878" s="32">
        <v>8016</v>
      </c>
      <c r="E878" s="17">
        <v>155</v>
      </c>
      <c r="F878" s="17">
        <v>0</v>
      </c>
      <c r="G878" s="17">
        <v>25</v>
      </c>
      <c r="H878" s="17">
        <v>5</v>
      </c>
      <c r="I878" s="91">
        <v>35</v>
      </c>
      <c r="J878" s="91">
        <v>0</v>
      </c>
      <c r="K878" s="17" t="s">
        <v>152</v>
      </c>
    </row>
    <row r="879" spans="1:11" ht="12.75">
      <c r="A879" s="37">
        <v>30</v>
      </c>
      <c r="B879" s="37" t="s">
        <v>73</v>
      </c>
      <c r="C879" s="90" t="s">
        <v>71</v>
      </c>
      <c r="D879" s="32">
        <v>6640</v>
      </c>
      <c r="E879" s="17">
        <v>85</v>
      </c>
      <c r="F879" s="17">
        <v>0</v>
      </c>
      <c r="G879" s="17">
        <v>50</v>
      </c>
      <c r="H879" s="17">
        <v>5</v>
      </c>
      <c r="I879" s="91">
        <v>-60</v>
      </c>
      <c r="J879" s="91">
        <v>0</v>
      </c>
      <c r="K879" s="17" t="s">
        <v>161</v>
      </c>
    </row>
    <row r="880" spans="1:11" ht="12.75">
      <c r="A880" s="37">
        <v>31</v>
      </c>
      <c r="B880" s="37" t="s">
        <v>72</v>
      </c>
      <c r="C880" s="90" t="s">
        <v>1</v>
      </c>
      <c r="D880" s="32">
        <v>6368</v>
      </c>
      <c r="E880" s="17">
        <v>135</v>
      </c>
      <c r="F880" s="17">
        <v>36</v>
      </c>
      <c r="G880" s="17">
        <v>38</v>
      </c>
      <c r="H880" s="17">
        <v>4</v>
      </c>
      <c r="I880" s="91">
        <v>57</v>
      </c>
      <c r="J880" s="91">
        <v>0</v>
      </c>
      <c r="K880" s="17" t="s">
        <v>146</v>
      </c>
    </row>
    <row r="881" spans="1:11" ht="12.75">
      <c r="A881" s="37">
        <v>32</v>
      </c>
      <c r="B881" s="37" t="s">
        <v>78</v>
      </c>
      <c r="C881" s="90" t="s">
        <v>42</v>
      </c>
      <c r="D881" s="32">
        <v>4986</v>
      </c>
      <c r="E881" s="17">
        <v>60</v>
      </c>
      <c r="F881" s="17">
        <v>0</v>
      </c>
      <c r="G881" s="17">
        <v>8</v>
      </c>
      <c r="H881" s="17">
        <v>4</v>
      </c>
      <c r="I881" s="91">
        <v>-24</v>
      </c>
      <c r="J881" s="91">
        <v>0</v>
      </c>
      <c r="K881" s="17" t="s">
        <v>152</v>
      </c>
    </row>
    <row r="882" spans="1:11" ht="12.75">
      <c r="A882" s="37">
        <v>33</v>
      </c>
      <c r="B882" s="37" t="s">
        <v>97</v>
      </c>
      <c r="C882" s="90" t="s">
        <v>98</v>
      </c>
      <c r="D882" s="32">
        <v>4328</v>
      </c>
      <c r="E882" s="17">
        <v>55</v>
      </c>
      <c r="F882" s="17">
        <v>16</v>
      </c>
      <c r="G882" s="17">
        <v>20</v>
      </c>
      <c r="H882" s="17">
        <v>3</v>
      </c>
      <c r="I882" s="91">
        <v>-6</v>
      </c>
      <c r="J882" s="91">
        <v>0</v>
      </c>
      <c r="K882" s="17" t="s">
        <v>156</v>
      </c>
    </row>
    <row r="883" spans="1:11" ht="12.75">
      <c r="A883" s="37">
        <v>34</v>
      </c>
      <c r="B883" s="37" t="s">
        <v>77</v>
      </c>
      <c r="C883" s="90" t="s">
        <v>1</v>
      </c>
      <c r="D883" s="32">
        <v>3182</v>
      </c>
      <c r="E883" s="17">
        <v>53</v>
      </c>
      <c r="F883" s="17">
        <v>0</v>
      </c>
      <c r="G883" s="17">
        <v>10</v>
      </c>
      <c r="H883" s="17">
        <v>2</v>
      </c>
      <c r="I883" s="91">
        <v>5</v>
      </c>
      <c r="J883" s="91">
        <v>0</v>
      </c>
      <c r="K883" s="17" t="s">
        <v>160</v>
      </c>
    </row>
    <row r="884" spans="1:11" ht="12.75">
      <c r="A884" s="37">
        <v>35</v>
      </c>
      <c r="B884" s="37" t="s">
        <v>88</v>
      </c>
      <c r="C884" s="90" t="s">
        <v>89</v>
      </c>
      <c r="D884" s="32">
        <v>2878</v>
      </c>
      <c r="E884" s="17">
        <v>51</v>
      </c>
      <c r="F884" s="17">
        <v>17</v>
      </c>
      <c r="G884" s="17">
        <v>20</v>
      </c>
      <c r="H884" s="17">
        <v>2</v>
      </c>
      <c r="I884" s="91">
        <v>10</v>
      </c>
      <c r="J884" s="91">
        <v>0</v>
      </c>
      <c r="K884" s="17" t="s">
        <v>156</v>
      </c>
    </row>
    <row r="885" spans="1:11" ht="12.75">
      <c r="A885" s="37">
        <v>36</v>
      </c>
      <c r="B885" s="37" t="s">
        <v>96</v>
      </c>
      <c r="C885" s="90" t="s">
        <v>89</v>
      </c>
      <c r="D885" s="32">
        <v>2416</v>
      </c>
      <c r="E885" s="17">
        <v>0</v>
      </c>
      <c r="F885" s="17">
        <v>0</v>
      </c>
      <c r="G885" s="17">
        <v>28</v>
      </c>
      <c r="H885" s="17">
        <v>2</v>
      </c>
      <c r="I885" s="91">
        <v>-66</v>
      </c>
      <c r="J885" s="91">
        <v>0</v>
      </c>
      <c r="K885" s="17" t="s">
        <v>156</v>
      </c>
    </row>
    <row r="886" spans="1:11" ht="12.75">
      <c r="A886" s="37">
        <v>37</v>
      </c>
      <c r="B886" s="37" t="s">
        <v>80</v>
      </c>
      <c r="C886" s="90" t="s">
        <v>81</v>
      </c>
      <c r="D886" s="32">
        <v>2089</v>
      </c>
      <c r="E886" s="17">
        <v>0</v>
      </c>
      <c r="F886" s="17">
        <v>0</v>
      </c>
      <c r="G886" s="17">
        <v>12</v>
      </c>
      <c r="H886" s="17">
        <v>2</v>
      </c>
      <c r="I886" s="91">
        <v>-50</v>
      </c>
      <c r="J886" s="91">
        <v>0</v>
      </c>
      <c r="K886" s="17" t="s">
        <v>156</v>
      </c>
    </row>
    <row r="887" spans="1:11" ht="12.75">
      <c r="A887" s="37">
        <v>38</v>
      </c>
      <c r="B887" s="37" t="s">
        <v>82</v>
      </c>
      <c r="C887" s="90" t="s">
        <v>83</v>
      </c>
      <c r="D887" s="32">
        <v>2075</v>
      </c>
      <c r="E887" s="17">
        <v>70</v>
      </c>
      <c r="F887" s="17">
        <v>0</v>
      </c>
      <c r="G887" s="17">
        <v>2</v>
      </c>
      <c r="H887" s="17">
        <v>1</v>
      </c>
      <c r="I887" s="91">
        <v>49</v>
      </c>
      <c r="J887" s="91">
        <v>0</v>
      </c>
      <c r="K887" s="17" t="s">
        <v>156</v>
      </c>
    </row>
    <row r="888" spans="1:11" ht="12.75">
      <c r="A888" s="37">
        <v>39</v>
      </c>
      <c r="B888" s="37" t="s">
        <v>94</v>
      </c>
      <c r="C888" s="90" t="s">
        <v>83</v>
      </c>
      <c r="D888" s="32">
        <v>1316</v>
      </c>
      <c r="E888" s="17">
        <v>0</v>
      </c>
      <c r="F888" s="17">
        <v>0</v>
      </c>
      <c r="G888" s="17">
        <v>4</v>
      </c>
      <c r="H888" s="17">
        <v>1</v>
      </c>
      <c r="I888" s="91">
        <v>-23</v>
      </c>
      <c r="J888" s="91">
        <v>0</v>
      </c>
      <c r="K888" s="17" t="s">
        <v>144</v>
      </c>
    </row>
    <row r="889" spans="1:11" ht="12.75">
      <c r="A889" s="37">
        <v>40</v>
      </c>
      <c r="B889" s="37" t="s">
        <v>90</v>
      </c>
      <c r="C889" s="90" t="s">
        <v>91</v>
      </c>
      <c r="D889" s="32">
        <v>1268</v>
      </c>
      <c r="E889" s="17">
        <v>0</v>
      </c>
      <c r="F889" s="17">
        <v>0</v>
      </c>
      <c r="G889" s="17">
        <v>2</v>
      </c>
      <c r="H889" s="17">
        <v>1</v>
      </c>
      <c r="I889" s="91">
        <v>-21</v>
      </c>
      <c r="J889" s="91">
        <v>0</v>
      </c>
      <c r="K889" s="17" t="s">
        <v>144</v>
      </c>
    </row>
    <row r="890" spans="1:11" ht="12.75">
      <c r="A890" s="37">
        <v>41</v>
      </c>
      <c r="B890" s="37" t="s">
        <v>99</v>
      </c>
      <c r="C890" s="90" t="s">
        <v>75</v>
      </c>
      <c r="D890" s="32">
        <v>1262</v>
      </c>
      <c r="E890" s="17">
        <v>0</v>
      </c>
      <c r="F890" s="17">
        <v>0</v>
      </c>
      <c r="G890" s="17">
        <v>8</v>
      </c>
      <c r="H890" s="17">
        <v>1</v>
      </c>
      <c r="I890" s="91">
        <v>-27</v>
      </c>
      <c r="J890" s="91">
        <v>0</v>
      </c>
      <c r="K890" s="17" t="s">
        <v>144</v>
      </c>
    </row>
    <row r="891" spans="1:11" ht="12.75">
      <c r="A891" s="37">
        <v>42</v>
      </c>
      <c r="B891" s="37" t="s">
        <v>100</v>
      </c>
      <c r="C891" s="90" t="s">
        <v>101</v>
      </c>
      <c r="D891" s="32">
        <v>1146</v>
      </c>
      <c r="E891" s="17">
        <v>0</v>
      </c>
      <c r="F891" s="17">
        <v>0</v>
      </c>
      <c r="G891" s="17">
        <v>14</v>
      </c>
      <c r="H891" s="17">
        <v>1</v>
      </c>
      <c r="I891" s="91">
        <v>-33</v>
      </c>
      <c r="J891" s="91">
        <v>0</v>
      </c>
      <c r="K891" s="17" t="s">
        <v>144</v>
      </c>
    </row>
    <row r="892" spans="1:11" ht="12.75">
      <c r="A892" s="37">
        <v>43</v>
      </c>
      <c r="B892" s="37" t="s">
        <v>84</v>
      </c>
      <c r="C892" s="90" t="s">
        <v>71</v>
      </c>
      <c r="D892" s="32">
        <v>803</v>
      </c>
      <c r="E892" s="17">
        <v>0</v>
      </c>
      <c r="F892" s="17">
        <v>0</v>
      </c>
      <c r="G892" s="17">
        <v>10</v>
      </c>
      <c r="H892" s="17">
        <v>1</v>
      </c>
      <c r="I892" s="91">
        <v>-29</v>
      </c>
      <c r="J892" s="91">
        <v>0</v>
      </c>
      <c r="K892" s="17" t="s">
        <v>144</v>
      </c>
    </row>
    <row r="893" spans="1:11" ht="12.75">
      <c r="A893" s="37"/>
      <c r="B893" s="37"/>
      <c r="C893" s="37"/>
      <c r="D893" s="32"/>
      <c r="E893" s="32">
        <f aca="true" t="shared" si="17" ref="E893:J893">SUM(E850:E892)</f>
        <v>9639</v>
      </c>
      <c r="F893" s="32">
        <f t="shared" si="17"/>
        <v>1134</v>
      </c>
      <c r="G893" s="32">
        <f t="shared" si="17"/>
        <v>3563</v>
      </c>
      <c r="H893" s="32">
        <f t="shared" si="17"/>
        <v>567</v>
      </c>
      <c r="I893" s="32">
        <f t="shared" si="17"/>
        <v>-3563</v>
      </c>
      <c r="J893" s="32">
        <f t="shared" si="17"/>
        <v>10000</v>
      </c>
      <c r="K893" s="32">
        <f>(J893/1000)*10</f>
        <v>100</v>
      </c>
    </row>
    <row r="895" spans="1:11" ht="18">
      <c r="A895" s="321" t="s">
        <v>102</v>
      </c>
      <c r="B895" s="321"/>
      <c r="C895" s="321"/>
      <c r="D895" s="321"/>
      <c r="E895" s="321"/>
      <c r="F895" s="321"/>
      <c r="G895" s="321"/>
      <c r="H895" s="321"/>
      <c r="I895" s="321"/>
      <c r="J895" s="321"/>
      <c r="K895" s="321"/>
    </row>
    <row r="896" spans="1:11" ht="18">
      <c r="A896" s="321" t="s">
        <v>194</v>
      </c>
      <c r="B896" s="321"/>
      <c r="C896" s="321"/>
      <c r="D896" s="321"/>
      <c r="E896" s="321"/>
      <c r="F896" s="321"/>
      <c r="G896" s="321"/>
      <c r="H896" s="321"/>
      <c r="I896" s="321"/>
      <c r="J896" s="321"/>
      <c r="K896" s="321"/>
    </row>
    <row r="897" spans="1:11" ht="12.75">
      <c r="A897" s="69" t="s">
        <v>63</v>
      </c>
      <c r="B897" s="69" t="s">
        <v>64</v>
      </c>
      <c r="C897" s="69" t="s">
        <v>65</v>
      </c>
      <c r="D897" s="69" t="s">
        <v>66</v>
      </c>
      <c r="E897" s="68" t="s">
        <v>9</v>
      </c>
      <c r="F897" s="68" t="s">
        <v>10</v>
      </c>
      <c r="G897" s="68" t="s">
        <v>11</v>
      </c>
      <c r="H897" s="68" t="s">
        <v>67</v>
      </c>
      <c r="I897" s="68" t="s">
        <v>68</v>
      </c>
      <c r="J897" s="68"/>
      <c r="K897" s="68" t="s">
        <v>69</v>
      </c>
    </row>
    <row r="898" spans="1:11" ht="12.75">
      <c r="A898" s="37">
        <v>1</v>
      </c>
      <c r="B898" s="37" t="s">
        <v>0</v>
      </c>
      <c r="C898" s="90" t="s">
        <v>1</v>
      </c>
      <c r="D898" s="32">
        <v>40421</v>
      </c>
      <c r="E898" s="17">
        <v>751</v>
      </c>
      <c r="F898" s="17">
        <v>98</v>
      </c>
      <c r="G898" s="17">
        <v>136</v>
      </c>
      <c r="H898" s="17">
        <v>24</v>
      </c>
      <c r="I898" s="91">
        <v>257</v>
      </c>
      <c r="J898" s="91">
        <v>0</v>
      </c>
      <c r="K898" s="17" t="s">
        <v>144</v>
      </c>
    </row>
    <row r="899" spans="1:11" ht="12.75">
      <c r="A899" s="37">
        <v>2</v>
      </c>
      <c r="B899" s="37" t="s">
        <v>30</v>
      </c>
      <c r="C899" s="90" t="s">
        <v>31</v>
      </c>
      <c r="D899" s="32">
        <v>39188</v>
      </c>
      <c r="E899" s="17">
        <v>599</v>
      </c>
      <c r="F899" s="17">
        <v>98</v>
      </c>
      <c r="G899" s="17">
        <v>122</v>
      </c>
      <c r="H899" s="17">
        <v>23</v>
      </c>
      <c r="I899" s="91">
        <v>138</v>
      </c>
      <c r="J899" s="91">
        <v>1000</v>
      </c>
      <c r="K899" s="17" t="s">
        <v>144</v>
      </c>
    </row>
    <row r="900" spans="1:11" ht="12.75">
      <c r="A900" s="37">
        <v>3</v>
      </c>
      <c r="B900" s="37" t="s">
        <v>36</v>
      </c>
      <c r="C900" s="90" t="s">
        <v>1</v>
      </c>
      <c r="D900" s="32">
        <v>36907</v>
      </c>
      <c r="E900" s="17">
        <v>618</v>
      </c>
      <c r="F900" s="17">
        <v>65</v>
      </c>
      <c r="G900" s="17">
        <v>154</v>
      </c>
      <c r="H900" s="17">
        <v>24</v>
      </c>
      <c r="I900" s="91">
        <v>73</v>
      </c>
      <c r="J900" s="91">
        <v>0</v>
      </c>
      <c r="K900" s="17" t="s">
        <v>144</v>
      </c>
    </row>
    <row r="901" spans="1:11" ht="12.75">
      <c r="A901" s="37">
        <v>4</v>
      </c>
      <c r="B901" s="37" t="s">
        <v>37</v>
      </c>
      <c r="C901" s="90" t="s">
        <v>31</v>
      </c>
      <c r="D901" s="32">
        <v>36676</v>
      </c>
      <c r="E901" s="17">
        <v>707</v>
      </c>
      <c r="F901" s="17">
        <v>104</v>
      </c>
      <c r="G901" s="17">
        <v>104</v>
      </c>
      <c r="H901" s="17">
        <v>24</v>
      </c>
      <c r="I901" s="91">
        <v>251</v>
      </c>
      <c r="J901" s="91">
        <v>0</v>
      </c>
      <c r="K901" s="17" t="s">
        <v>146</v>
      </c>
    </row>
    <row r="902" spans="1:11" ht="12.75">
      <c r="A902" s="37">
        <v>5</v>
      </c>
      <c r="B902" s="37" t="s">
        <v>34</v>
      </c>
      <c r="C902" s="90" t="s">
        <v>35</v>
      </c>
      <c r="D902" s="32">
        <v>36665</v>
      </c>
      <c r="E902" s="17">
        <v>620</v>
      </c>
      <c r="F902" s="17">
        <v>89</v>
      </c>
      <c r="G902" s="17">
        <v>162</v>
      </c>
      <c r="H902" s="17">
        <v>23</v>
      </c>
      <c r="I902" s="91">
        <v>110</v>
      </c>
      <c r="J902" s="91">
        <v>1000</v>
      </c>
      <c r="K902" s="17" t="s">
        <v>156</v>
      </c>
    </row>
    <row r="903" spans="1:11" ht="12.75">
      <c r="A903" s="37">
        <v>6</v>
      </c>
      <c r="B903" s="37" t="s">
        <v>38</v>
      </c>
      <c r="C903" s="90" t="s">
        <v>1</v>
      </c>
      <c r="D903" s="32">
        <v>35941</v>
      </c>
      <c r="E903" s="17">
        <v>515</v>
      </c>
      <c r="F903" s="17">
        <v>63</v>
      </c>
      <c r="G903" s="17">
        <v>156</v>
      </c>
      <c r="H903" s="17">
        <v>24</v>
      </c>
      <c r="I903" s="91">
        <v>-34</v>
      </c>
      <c r="J903" s="91">
        <v>0</v>
      </c>
      <c r="K903" s="17" t="s">
        <v>156</v>
      </c>
    </row>
    <row r="904" spans="1:11" ht="12.75">
      <c r="A904" s="37">
        <v>7</v>
      </c>
      <c r="B904" s="37" t="s">
        <v>39</v>
      </c>
      <c r="C904" s="90" t="s">
        <v>1</v>
      </c>
      <c r="D904" s="32">
        <v>34696</v>
      </c>
      <c r="E904" s="17">
        <v>455</v>
      </c>
      <c r="F904" s="17">
        <v>69</v>
      </c>
      <c r="G904" s="17">
        <v>142</v>
      </c>
      <c r="H904" s="17">
        <v>23</v>
      </c>
      <c r="I904" s="91">
        <v>-55</v>
      </c>
      <c r="J904" s="91">
        <v>1000</v>
      </c>
      <c r="K904" s="17" t="s">
        <v>161</v>
      </c>
    </row>
    <row r="905" spans="1:11" ht="12.75">
      <c r="A905" s="37">
        <v>8</v>
      </c>
      <c r="B905" s="37" t="s">
        <v>47</v>
      </c>
      <c r="C905" s="90" t="s">
        <v>1</v>
      </c>
      <c r="D905" s="32">
        <v>34470</v>
      </c>
      <c r="E905" s="17">
        <v>400</v>
      </c>
      <c r="F905" s="17">
        <v>18</v>
      </c>
      <c r="G905" s="17">
        <v>82</v>
      </c>
      <c r="H905" s="17">
        <v>24</v>
      </c>
      <c r="I905" s="91">
        <v>-120</v>
      </c>
      <c r="J905" s="91">
        <v>0</v>
      </c>
      <c r="K905" s="17" t="s">
        <v>156</v>
      </c>
    </row>
    <row r="906" spans="1:11" ht="12.75">
      <c r="A906" s="37">
        <v>9</v>
      </c>
      <c r="B906" s="37" t="s">
        <v>40</v>
      </c>
      <c r="C906" s="90" t="s">
        <v>1</v>
      </c>
      <c r="D906" s="32">
        <v>33902</v>
      </c>
      <c r="E906" s="17">
        <v>358</v>
      </c>
      <c r="F906" s="17">
        <v>23</v>
      </c>
      <c r="G906" s="17">
        <v>100</v>
      </c>
      <c r="H906" s="17">
        <v>22</v>
      </c>
      <c r="I906" s="91">
        <v>-137</v>
      </c>
      <c r="J906" s="91">
        <v>2000</v>
      </c>
      <c r="K906" s="17" t="s">
        <v>144</v>
      </c>
    </row>
    <row r="907" spans="1:11" ht="12.75">
      <c r="A907" s="37">
        <v>10</v>
      </c>
      <c r="B907" s="37" t="s">
        <v>44</v>
      </c>
      <c r="C907" s="90" t="s">
        <v>1</v>
      </c>
      <c r="D907" s="32">
        <v>33147</v>
      </c>
      <c r="E907" s="17">
        <v>331</v>
      </c>
      <c r="F907" s="17">
        <v>41</v>
      </c>
      <c r="G907" s="17">
        <v>156</v>
      </c>
      <c r="H907" s="17">
        <v>24</v>
      </c>
      <c r="I907" s="91">
        <v>-240</v>
      </c>
      <c r="J907" s="91">
        <v>0</v>
      </c>
      <c r="K907" s="17" t="s">
        <v>144</v>
      </c>
    </row>
    <row r="908" spans="1:11" ht="12.75">
      <c r="A908" s="37">
        <v>11</v>
      </c>
      <c r="B908" s="37" t="s">
        <v>41</v>
      </c>
      <c r="C908" s="90" t="s">
        <v>42</v>
      </c>
      <c r="D908" s="32">
        <v>32829</v>
      </c>
      <c r="E908" s="17">
        <v>295</v>
      </c>
      <c r="F908" s="17">
        <v>31</v>
      </c>
      <c r="G908" s="17">
        <v>116</v>
      </c>
      <c r="H908" s="17">
        <v>24</v>
      </c>
      <c r="I908" s="91">
        <v>-246</v>
      </c>
      <c r="J908" s="91">
        <v>0</v>
      </c>
      <c r="K908" s="17" t="s">
        <v>144</v>
      </c>
    </row>
    <row r="909" spans="1:11" ht="12.75">
      <c r="A909" s="37">
        <v>12</v>
      </c>
      <c r="B909" s="37" t="s">
        <v>43</v>
      </c>
      <c r="C909" s="90" t="s">
        <v>1</v>
      </c>
      <c r="D909" s="32">
        <v>31516</v>
      </c>
      <c r="E909" s="17">
        <v>321</v>
      </c>
      <c r="F909" s="17">
        <v>39</v>
      </c>
      <c r="G909" s="17">
        <v>214</v>
      </c>
      <c r="H909" s="17">
        <v>23</v>
      </c>
      <c r="I909" s="91">
        <v>-291</v>
      </c>
      <c r="J909" s="91">
        <v>1000</v>
      </c>
      <c r="K909" s="17" t="s">
        <v>144</v>
      </c>
    </row>
    <row r="910" spans="1:11" ht="12.75">
      <c r="A910" s="37">
        <v>13</v>
      </c>
      <c r="B910" s="37" t="s">
        <v>48</v>
      </c>
      <c r="C910" s="90" t="s">
        <v>42</v>
      </c>
      <c r="D910" s="32">
        <v>31492</v>
      </c>
      <c r="E910" s="17">
        <v>212</v>
      </c>
      <c r="F910" s="17">
        <v>8</v>
      </c>
      <c r="G910" s="17">
        <v>170</v>
      </c>
      <c r="H910" s="17">
        <v>23</v>
      </c>
      <c r="I910" s="91">
        <v>-387</v>
      </c>
      <c r="J910" s="91">
        <v>0</v>
      </c>
      <c r="K910" s="17" t="s">
        <v>144</v>
      </c>
    </row>
    <row r="911" spans="1:11" ht="12.75">
      <c r="A911" s="37">
        <v>14</v>
      </c>
      <c r="B911" s="37" t="s">
        <v>51</v>
      </c>
      <c r="C911" s="90" t="s">
        <v>1</v>
      </c>
      <c r="D911" s="32">
        <v>28886</v>
      </c>
      <c r="E911" s="17">
        <v>317</v>
      </c>
      <c r="F911" s="17">
        <v>37</v>
      </c>
      <c r="G911" s="17">
        <v>216</v>
      </c>
      <c r="H911" s="17">
        <v>24</v>
      </c>
      <c r="I911" s="91">
        <v>-318</v>
      </c>
      <c r="J911" s="91">
        <v>0</v>
      </c>
      <c r="K911" s="17" t="s">
        <v>161</v>
      </c>
    </row>
    <row r="912" spans="1:11" ht="12.75">
      <c r="A912" s="37">
        <v>15</v>
      </c>
      <c r="B912" s="37" t="s">
        <v>49</v>
      </c>
      <c r="C912" s="90" t="s">
        <v>35</v>
      </c>
      <c r="D912" s="32">
        <v>28706</v>
      </c>
      <c r="E912" s="17">
        <v>208</v>
      </c>
      <c r="F912" s="17">
        <v>12</v>
      </c>
      <c r="G912" s="17">
        <v>96</v>
      </c>
      <c r="H912" s="17">
        <v>22</v>
      </c>
      <c r="I912" s="91">
        <v>-294</v>
      </c>
      <c r="J912" s="91">
        <v>2000</v>
      </c>
      <c r="K912" s="17" t="s">
        <v>161</v>
      </c>
    </row>
    <row r="913" spans="1:11" ht="12.75">
      <c r="A913" s="37">
        <v>16</v>
      </c>
      <c r="B913" s="37" t="s">
        <v>52</v>
      </c>
      <c r="C913" s="90" t="s">
        <v>35</v>
      </c>
      <c r="D913" s="32">
        <v>28265</v>
      </c>
      <c r="E913" s="17">
        <v>235</v>
      </c>
      <c r="F913" s="17">
        <v>26</v>
      </c>
      <c r="G913" s="17">
        <v>204</v>
      </c>
      <c r="H913" s="17">
        <v>24</v>
      </c>
      <c r="I913" s="91">
        <v>-399</v>
      </c>
      <c r="J913" s="91">
        <v>0</v>
      </c>
      <c r="K913" s="17" t="s">
        <v>152</v>
      </c>
    </row>
    <row r="914" spans="1:11" ht="12.75">
      <c r="A914" s="37">
        <v>17</v>
      </c>
      <c r="B914" s="37" t="s">
        <v>50</v>
      </c>
      <c r="C914" s="90" t="s">
        <v>42</v>
      </c>
      <c r="D914" s="32">
        <v>27215</v>
      </c>
      <c r="E914" s="17">
        <v>0</v>
      </c>
      <c r="F914" s="17">
        <v>0</v>
      </c>
      <c r="G914" s="17">
        <v>144</v>
      </c>
      <c r="H914" s="17">
        <v>23</v>
      </c>
      <c r="I914" s="91">
        <v>-581</v>
      </c>
      <c r="J914" s="91">
        <v>0</v>
      </c>
      <c r="K914" s="17" t="s">
        <v>144</v>
      </c>
    </row>
    <row r="915" spans="1:11" ht="12.75">
      <c r="A915" s="37">
        <v>18</v>
      </c>
      <c r="B915" s="37" t="s">
        <v>57</v>
      </c>
      <c r="C915" s="90" t="s">
        <v>1</v>
      </c>
      <c r="D915" s="32">
        <v>25874</v>
      </c>
      <c r="E915" s="17">
        <v>180</v>
      </c>
      <c r="F915" s="17">
        <v>33</v>
      </c>
      <c r="G915" s="17">
        <v>120</v>
      </c>
      <c r="H915" s="17">
        <v>22</v>
      </c>
      <c r="I915" s="91">
        <v>-325</v>
      </c>
      <c r="J915" s="91">
        <v>0</v>
      </c>
      <c r="K915" s="17" t="s">
        <v>144</v>
      </c>
    </row>
    <row r="916" spans="1:11" ht="12.75">
      <c r="A916" s="37">
        <v>19</v>
      </c>
      <c r="B916" s="37" t="s">
        <v>53</v>
      </c>
      <c r="C916" s="90" t="s">
        <v>1</v>
      </c>
      <c r="D916" s="32">
        <v>24678</v>
      </c>
      <c r="E916" s="17">
        <v>533</v>
      </c>
      <c r="F916" s="17">
        <v>71</v>
      </c>
      <c r="G916" s="17">
        <v>82</v>
      </c>
      <c r="H916" s="17">
        <v>14</v>
      </c>
      <c r="I916" s="91">
        <v>256</v>
      </c>
      <c r="J916" s="91">
        <v>2000</v>
      </c>
      <c r="K916" s="17" t="s">
        <v>146</v>
      </c>
    </row>
    <row r="917" spans="1:11" ht="12.75">
      <c r="A917" s="37">
        <v>20</v>
      </c>
      <c r="B917" s="37" t="s">
        <v>55</v>
      </c>
      <c r="C917" s="90" t="s">
        <v>1</v>
      </c>
      <c r="D917" s="32">
        <v>24667</v>
      </c>
      <c r="E917" s="17">
        <v>120</v>
      </c>
      <c r="F917" s="17">
        <v>22</v>
      </c>
      <c r="G917" s="17">
        <v>94</v>
      </c>
      <c r="H917" s="17">
        <v>24</v>
      </c>
      <c r="I917" s="91">
        <v>-408</v>
      </c>
      <c r="J917" s="91">
        <v>0</v>
      </c>
      <c r="K917" s="17" t="s">
        <v>156</v>
      </c>
    </row>
    <row r="918" spans="1:11" ht="12.75">
      <c r="A918" s="37">
        <v>21</v>
      </c>
      <c r="B918" s="37" t="s">
        <v>56</v>
      </c>
      <c r="C918" s="90" t="s">
        <v>42</v>
      </c>
      <c r="D918" s="32">
        <v>24112</v>
      </c>
      <c r="E918" s="17">
        <v>51</v>
      </c>
      <c r="F918" s="17">
        <v>0</v>
      </c>
      <c r="G918" s="17">
        <v>88</v>
      </c>
      <c r="H918" s="17">
        <v>22</v>
      </c>
      <c r="I918" s="91">
        <v>-455</v>
      </c>
      <c r="J918" s="91">
        <v>0</v>
      </c>
      <c r="K918" s="17" t="s">
        <v>161</v>
      </c>
    </row>
    <row r="919" spans="1:11" ht="12.75">
      <c r="A919" s="37">
        <v>22</v>
      </c>
      <c r="B919" s="37" t="s">
        <v>59</v>
      </c>
      <c r="C919" s="90" t="s">
        <v>1</v>
      </c>
      <c r="D919" s="32">
        <v>23236</v>
      </c>
      <c r="E919" s="17">
        <v>369</v>
      </c>
      <c r="F919" s="17">
        <v>52</v>
      </c>
      <c r="G919" s="17">
        <v>120</v>
      </c>
      <c r="H919" s="17">
        <v>15</v>
      </c>
      <c r="I919" s="91">
        <v>16</v>
      </c>
      <c r="J919" s="91">
        <v>0</v>
      </c>
      <c r="K919" s="17" t="s">
        <v>152</v>
      </c>
    </row>
    <row r="920" spans="1:11" ht="12.75">
      <c r="A920" s="37">
        <v>23</v>
      </c>
      <c r="B920" s="37" t="s">
        <v>62</v>
      </c>
      <c r="C920" s="90" t="s">
        <v>61</v>
      </c>
      <c r="D920" s="32">
        <v>21140</v>
      </c>
      <c r="E920" s="17">
        <v>295</v>
      </c>
      <c r="F920" s="17">
        <v>26</v>
      </c>
      <c r="G920" s="17">
        <v>204</v>
      </c>
      <c r="H920" s="17">
        <v>17</v>
      </c>
      <c r="I920" s="91">
        <v>-206</v>
      </c>
      <c r="J920" s="91">
        <v>0</v>
      </c>
      <c r="K920" s="17" t="s">
        <v>144</v>
      </c>
    </row>
    <row r="921" spans="1:11" ht="12.75">
      <c r="A921" s="37">
        <v>24</v>
      </c>
      <c r="B921" s="37" t="s">
        <v>58</v>
      </c>
      <c r="C921" s="90" t="s">
        <v>87</v>
      </c>
      <c r="D921" s="32">
        <v>21016</v>
      </c>
      <c r="E921" s="17">
        <v>233</v>
      </c>
      <c r="F921" s="17">
        <v>27</v>
      </c>
      <c r="G921" s="17">
        <v>118</v>
      </c>
      <c r="H921" s="17">
        <v>16</v>
      </c>
      <c r="I921" s="91">
        <v>-162</v>
      </c>
      <c r="J921" s="91">
        <v>0</v>
      </c>
      <c r="K921" s="17" t="s">
        <v>144</v>
      </c>
    </row>
    <row r="922" spans="1:11" ht="12.75">
      <c r="A922" s="37">
        <v>25</v>
      </c>
      <c r="B922" s="37" t="s">
        <v>74</v>
      </c>
      <c r="C922" s="90" t="s">
        <v>75</v>
      </c>
      <c r="D922" s="32">
        <v>11021</v>
      </c>
      <c r="E922" s="17">
        <v>182</v>
      </c>
      <c r="F922" s="17">
        <v>29</v>
      </c>
      <c r="G922" s="17">
        <v>60</v>
      </c>
      <c r="H922" s="17">
        <v>7</v>
      </c>
      <c r="I922" s="91">
        <v>18</v>
      </c>
      <c r="J922" s="91">
        <v>0</v>
      </c>
      <c r="K922" s="17" t="s">
        <v>144</v>
      </c>
    </row>
    <row r="923" spans="1:11" ht="12.75">
      <c r="A923" s="37">
        <v>26</v>
      </c>
      <c r="B923" s="37" t="s">
        <v>76</v>
      </c>
      <c r="C923" s="90" t="s">
        <v>71</v>
      </c>
      <c r="D923" s="32">
        <v>10518</v>
      </c>
      <c r="E923" s="17">
        <v>210</v>
      </c>
      <c r="F923" s="17">
        <v>22</v>
      </c>
      <c r="G923" s="17">
        <v>36</v>
      </c>
      <c r="H923" s="17">
        <v>7</v>
      </c>
      <c r="I923" s="91">
        <v>63</v>
      </c>
      <c r="J923" s="91">
        <v>0</v>
      </c>
      <c r="K923" s="17" t="s">
        <v>161</v>
      </c>
    </row>
    <row r="924" spans="1:11" ht="12.75">
      <c r="A924" s="37">
        <v>27</v>
      </c>
      <c r="B924" s="37" t="s">
        <v>85</v>
      </c>
      <c r="C924" s="90" t="s">
        <v>86</v>
      </c>
      <c r="D924" s="32">
        <v>9275</v>
      </c>
      <c r="E924" s="17">
        <v>110</v>
      </c>
      <c r="F924" s="17">
        <v>0</v>
      </c>
      <c r="G924" s="17">
        <v>26</v>
      </c>
      <c r="H924" s="17">
        <v>6</v>
      </c>
      <c r="I924" s="91">
        <v>-30</v>
      </c>
      <c r="J924" s="91">
        <v>0</v>
      </c>
      <c r="K924" s="17" t="s">
        <v>156</v>
      </c>
    </row>
    <row r="925" spans="1:11" ht="12.75">
      <c r="A925" s="37">
        <v>28</v>
      </c>
      <c r="B925" s="37" t="s">
        <v>73</v>
      </c>
      <c r="C925" s="90" t="s">
        <v>71</v>
      </c>
      <c r="D925" s="32">
        <v>8511</v>
      </c>
      <c r="E925" s="17">
        <v>150</v>
      </c>
      <c r="F925" s="17">
        <v>0</v>
      </c>
      <c r="G925" s="17">
        <v>54</v>
      </c>
      <c r="H925" s="17">
        <v>6</v>
      </c>
      <c r="I925" s="91">
        <v>-18</v>
      </c>
      <c r="J925" s="91">
        <v>0</v>
      </c>
      <c r="K925" s="17" t="s">
        <v>146</v>
      </c>
    </row>
    <row r="926" spans="1:11" ht="12.75">
      <c r="A926" s="37">
        <v>29</v>
      </c>
      <c r="B926" s="37" t="s">
        <v>70</v>
      </c>
      <c r="C926" s="90" t="s">
        <v>71</v>
      </c>
      <c r="D926" s="32">
        <v>8413</v>
      </c>
      <c r="E926" s="17">
        <v>60</v>
      </c>
      <c r="F926" s="17">
        <v>12</v>
      </c>
      <c r="G926" s="17">
        <v>36</v>
      </c>
      <c r="H926" s="17">
        <v>6</v>
      </c>
      <c r="I926" s="91">
        <v>-78</v>
      </c>
      <c r="J926" s="91">
        <v>0</v>
      </c>
      <c r="K926" s="17" t="s">
        <v>156</v>
      </c>
    </row>
    <row r="927" spans="1:11" ht="12.75">
      <c r="A927" s="37">
        <v>30</v>
      </c>
      <c r="B927" s="37" t="s">
        <v>72</v>
      </c>
      <c r="C927" s="90" t="s">
        <v>1</v>
      </c>
      <c r="D927" s="32">
        <v>8018</v>
      </c>
      <c r="E927" s="17">
        <v>185</v>
      </c>
      <c r="F927" s="17">
        <v>36</v>
      </c>
      <c r="G927" s="17">
        <v>40</v>
      </c>
      <c r="H927" s="17">
        <v>5</v>
      </c>
      <c r="I927" s="91">
        <v>86</v>
      </c>
      <c r="J927" s="91">
        <v>0</v>
      </c>
      <c r="K927" s="17" t="s">
        <v>161</v>
      </c>
    </row>
    <row r="928" spans="1:11" ht="12.75">
      <c r="A928" s="37">
        <v>31</v>
      </c>
      <c r="B928" s="37" t="s">
        <v>79</v>
      </c>
      <c r="C928" s="90" t="s">
        <v>81</v>
      </c>
      <c r="D928" s="32">
        <v>8016</v>
      </c>
      <c r="E928" s="17">
        <v>155</v>
      </c>
      <c r="F928" s="17">
        <v>0</v>
      </c>
      <c r="G928" s="17">
        <v>25</v>
      </c>
      <c r="H928" s="17">
        <v>5</v>
      </c>
      <c r="I928" s="91">
        <v>35</v>
      </c>
      <c r="J928" s="91">
        <v>0</v>
      </c>
      <c r="K928" s="17" t="s">
        <v>152</v>
      </c>
    </row>
    <row r="929" spans="1:11" ht="12.75">
      <c r="A929" s="37">
        <v>32</v>
      </c>
      <c r="B929" s="37" t="s">
        <v>78</v>
      </c>
      <c r="C929" s="90" t="s">
        <v>42</v>
      </c>
      <c r="D929" s="32">
        <v>4986</v>
      </c>
      <c r="E929" s="17">
        <v>60</v>
      </c>
      <c r="F929" s="17">
        <v>0</v>
      </c>
      <c r="G929" s="17">
        <v>8</v>
      </c>
      <c r="H929" s="17">
        <v>4</v>
      </c>
      <c r="I929" s="91">
        <v>-24</v>
      </c>
      <c r="J929" s="91">
        <v>0</v>
      </c>
      <c r="K929" s="17" t="s">
        <v>144</v>
      </c>
    </row>
    <row r="930" spans="1:11" ht="12.75">
      <c r="A930" s="37">
        <v>33</v>
      </c>
      <c r="B930" s="37" t="s">
        <v>97</v>
      </c>
      <c r="C930" s="90" t="s">
        <v>98</v>
      </c>
      <c r="D930" s="32">
        <v>4328</v>
      </c>
      <c r="E930" s="17">
        <v>55</v>
      </c>
      <c r="F930" s="17">
        <v>16</v>
      </c>
      <c r="G930" s="17">
        <v>20</v>
      </c>
      <c r="H930" s="17">
        <v>3</v>
      </c>
      <c r="I930" s="91">
        <v>-6</v>
      </c>
      <c r="J930" s="91">
        <v>0</v>
      </c>
      <c r="K930" s="17" t="s">
        <v>144</v>
      </c>
    </row>
    <row r="931" spans="1:11" ht="12.75">
      <c r="A931" s="37">
        <v>34</v>
      </c>
      <c r="B931" s="37" t="s">
        <v>77</v>
      </c>
      <c r="C931" s="90" t="s">
        <v>1</v>
      </c>
      <c r="D931" s="32">
        <v>4277</v>
      </c>
      <c r="E931" s="17">
        <v>53</v>
      </c>
      <c r="F931" s="17">
        <v>0</v>
      </c>
      <c r="G931" s="17">
        <v>12</v>
      </c>
      <c r="H931" s="17">
        <v>3</v>
      </c>
      <c r="I931" s="91">
        <v>-16</v>
      </c>
      <c r="J931" s="91">
        <v>0</v>
      </c>
      <c r="K931" s="17" t="s">
        <v>144</v>
      </c>
    </row>
    <row r="932" spans="1:11" ht="12.75">
      <c r="A932" s="37">
        <v>35</v>
      </c>
      <c r="B932" s="37" t="s">
        <v>88</v>
      </c>
      <c r="C932" s="90" t="s">
        <v>89</v>
      </c>
      <c r="D932" s="32">
        <v>2878</v>
      </c>
      <c r="E932" s="17">
        <v>51</v>
      </c>
      <c r="F932" s="17">
        <v>17</v>
      </c>
      <c r="G932" s="17">
        <v>20</v>
      </c>
      <c r="H932" s="17">
        <v>2</v>
      </c>
      <c r="I932" s="91">
        <v>10</v>
      </c>
      <c r="J932" s="91">
        <v>0</v>
      </c>
      <c r="K932" s="17" t="s">
        <v>144</v>
      </c>
    </row>
    <row r="933" spans="1:11" ht="12.75">
      <c r="A933" s="37">
        <v>36</v>
      </c>
      <c r="B933" s="37" t="s">
        <v>96</v>
      </c>
      <c r="C933" s="90" t="s">
        <v>89</v>
      </c>
      <c r="D933" s="32">
        <v>2416</v>
      </c>
      <c r="E933" s="17">
        <v>0</v>
      </c>
      <c r="F933" s="17">
        <v>0</v>
      </c>
      <c r="G933" s="17">
        <v>28</v>
      </c>
      <c r="H933" s="17">
        <v>2</v>
      </c>
      <c r="I933" s="91">
        <v>-66</v>
      </c>
      <c r="J933" s="91">
        <v>0</v>
      </c>
      <c r="K933" s="17" t="s">
        <v>144</v>
      </c>
    </row>
    <row r="934" spans="1:11" ht="12.75">
      <c r="A934" s="37">
        <v>37</v>
      </c>
      <c r="B934" s="37" t="s">
        <v>80</v>
      </c>
      <c r="C934" s="90" t="s">
        <v>81</v>
      </c>
      <c r="D934" s="32">
        <v>2089</v>
      </c>
      <c r="E934" s="17">
        <v>0</v>
      </c>
      <c r="F934" s="17">
        <v>0</v>
      </c>
      <c r="G934" s="17">
        <v>12</v>
      </c>
      <c r="H934" s="17">
        <v>2</v>
      </c>
      <c r="I934" s="91">
        <v>-50</v>
      </c>
      <c r="J934" s="91">
        <v>0</v>
      </c>
      <c r="K934" s="17" t="s">
        <v>144</v>
      </c>
    </row>
    <row r="935" spans="1:11" ht="12.75">
      <c r="A935" s="37">
        <v>38</v>
      </c>
      <c r="B935" s="37" t="s">
        <v>82</v>
      </c>
      <c r="C935" s="90" t="s">
        <v>83</v>
      </c>
      <c r="D935" s="32">
        <v>2075</v>
      </c>
      <c r="E935" s="17">
        <v>70</v>
      </c>
      <c r="F935" s="17">
        <v>0</v>
      </c>
      <c r="G935" s="17">
        <v>2</v>
      </c>
      <c r="H935" s="17">
        <v>1</v>
      </c>
      <c r="I935" s="91">
        <v>49</v>
      </c>
      <c r="J935" s="91">
        <v>0</v>
      </c>
      <c r="K935" s="17" t="s">
        <v>144</v>
      </c>
    </row>
    <row r="936" spans="1:11" ht="12.75">
      <c r="A936" s="37">
        <v>39</v>
      </c>
      <c r="B936" s="37" t="s">
        <v>94</v>
      </c>
      <c r="C936" s="90" t="s">
        <v>83</v>
      </c>
      <c r="D936" s="32">
        <v>1316</v>
      </c>
      <c r="E936" s="17">
        <v>0</v>
      </c>
      <c r="F936" s="17">
        <v>0</v>
      </c>
      <c r="G936" s="17">
        <v>4</v>
      </c>
      <c r="H936" s="17">
        <v>1</v>
      </c>
      <c r="I936" s="91">
        <v>-23</v>
      </c>
      <c r="J936" s="91">
        <v>0</v>
      </c>
      <c r="K936" s="17" t="s">
        <v>144</v>
      </c>
    </row>
    <row r="937" spans="1:11" ht="12.75">
      <c r="A937" s="37">
        <v>40</v>
      </c>
      <c r="B937" s="37" t="s">
        <v>90</v>
      </c>
      <c r="C937" s="90" t="s">
        <v>91</v>
      </c>
      <c r="D937" s="32">
        <v>1268</v>
      </c>
      <c r="E937" s="17">
        <v>0</v>
      </c>
      <c r="F937" s="17">
        <v>0</v>
      </c>
      <c r="G937" s="17">
        <v>2</v>
      </c>
      <c r="H937" s="17">
        <v>1</v>
      </c>
      <c r="I937" s="91">
        <v>-21</v>
      </c>
      <c r="J937" s="91">
        <v>0</v>
      </c>
      <c r="K937" s="17" t="s">
        <v>144</v>
      </c>
    </row>
    <row r="938" spans="1:11" ht="12.75">
      <c r="A938" s="37">
        <v>41</v>
      </c>
      <c r="B938" s="37" t="s">
        <v>99</v>
      </c>
      <c r="C938" s="90" t="s">
        <v>75</v>
      </c>
      <c r="D938" s="32">
        <v>1262</v>
      </c>
      <c r="E938" s="17">
        <v>0</v>
      </c>
      <c r="F938" s="17">
        <v>0</v>
      </c>
      <c r="G938" s="17">
        <v>8</v>
      </c>
      <c r="H938" s="17">
        <v>1</v>
      </c>
      <c r="I938" s="91">
        <v>-27</v>
      </c>
      <c r="J938" s="91">
        <v>0</v>
      </c>
      <c r="K938" s="17" t="s">
        <v>144</v>
      </c>
    </row>
    <row r="939" spans="1:11" ht="12.75">
      <c r="A939" s="37">
        <v>42</v>
      </c>
      <c r="B939" s="37" t="s">
        <v>100</v>
      </c>
      <c r="C939" s="90" t="s">
        <v>101</v>
      </c>
      <c r="D939" s="32">
        <v>1146</v>
      </c>
      <c r="E939" s="17">
        <v>0</v>
      </c>
      <c r="F939" s="17">
        <v>0</v>
      </c>
      <c r="G939" s="17">
        <v>14</v>
      </c>
      <c r="H939" s="17">
        <v>1</v>
      </c>
      <c r="I939" s="91">
        <v>-33</v>
      </c>
      <c r="J939" s="91">
        <v>0</v>
      </c>
      <c r="K939" s="17" t="s">
        <v>144</v>
      </c>
    </row>
    <row r="940" spans="1:11" ht="12.75">
      <c r="A940" s="37">
        <v>43</v>
      </c>
      <c r="B940" s="37" t="s">
        <v>84</v>
      </c>
      <c r="C940" s="90" t="s">
        <v>71</v>
      </c>
      <c r="D940" s="32">
        <v>803</v>
      </c>
      <c r="E940" s="17">
        <v>0</v>
      </c>
      <c r="F940" s="17">
        <v>0</v>
      </c>
      <c r="G940" s="17">
        <v>10</v>
      </c>
      <c r="H940" s="17">
        <v>1</v>
      </c>
      <c r="I940" s="91">
        <v>-29</v>
      </c>
      <c r="J940" s="91">
        <v>0</v>
      </c>
      <c r="K940" s="17" t="s">
        <v>144</v>
      </c>
    </row>
    <row r="941" spans="1:11" ht="12.75">
      <c r="A941" s="37"/>
      <c r="B941" s="37"/>
      <c r="C941" s="37"/>
      <c r="D941" s="32"/>
      <c r="E941" s="32">
        <f aca="true" t="shared" si="18" ref="E941:J941">SUM(E898:E940)</f>
        <v>10064</v>
      </c>
      <c r="F941" s="32">
        <f t="shared" si="18"/>
        <v>1184</v>
      </c>
      <c r="G941" s="32">
        <f t="shared" si="18"/>
        <v>3717</v>
      </c>
      <c r="H941" s="32">
        <f t="shared" si="18"/>
        <v>592</v>
      </c>
      <c r="I941" s="32">
        <f t="shared" si="18"/>
        <v>-3717</v>
      </c>
      <c r="J941" s="32">
        <f t="shared" si="18"/>
        <v>10000</v>
      </c>
      <c r="K941" s="32">
        <f>(J941/1000)*10</f>
        <v>100</v>
      </c>
    </row>
    <row r="943" spans="1:11" ht="18">
      <c r="A943" s="321" t="s">
        <v>102</v>
      </c>
      <c r="B943" s="321"/>
      <c r="C943" s="321"/>
      <c r="D943" s="321"/>
      <c r="E943" s="321"/>
      <c r="F943" s="321"/>
      <c r="G943" s="321"/>
      <c r="H943" s="321"/>
      <c r="I943" s="321"/>
      <c r="J943" s="321"/>
      <c r="K943" s="321"/>
    </row>
    <row r="944" spans="1:11" ht="18">
      <c r="A944" s="321" t="s">
        <v>195</v>
      </c>
      <c r="B944" s="321"/>
      <c r="C944" s="321"/>
      <c r="D944" s="321"/>
      <c r="E944" s="321"/>
      <c r="F944" s="321"/>
      <c r="G944" s="321"/>
      <c r="H944" s="321"/>
      <c r="I944" s="321"/>
      <c r="J944" s="321"/>
      <c r="K944" s="321"/>
    </row>
    <row r="945" spans="1:11" ht="12.75">
      <c r="A945" s="69" t="s">
        <v>63</v>
      </c>
      <c r="B945" s="69" t="s">
        <v>64</v>
      </c>
      <c r="C945" s="69" t="s">
        <v>65</v>
      </c>
      <c r="D945" s="69" t="s">
        <v>66</v>
      </c>
      <c r="E945" s="68" t="s">
        <v>9</v>
      </c>
      <c r="F945" s="68" t="s">
        <v>10</v>
      </c>
      <c r="G945" s="68" t="s">
        <v>11</v>
      </c>
      <c r="H945" s="68" t="s">
        <v>67</v>
      </c>
      <c r="I945" s="68" t="s">
        <v>68</v>
      </c>
      <c r="J945" s="68"/>
      <c r="K945" s="68" t="s">
        <v>69</v>
      </c>
    </row>
    <row r="946" spans="1:11" ht="12.75">
      <c r="A946" s="37">
        <v>1</v>
      </c>
      <c r="B946" s="37" t="s">
        <v>0</v>
      </c>
      <c r="C946" s="90" t="s">
        <v>1</v>
      </c>
      <c r="D946" s="32">
        <v>41082</v>
      </c>
      <c r="E946" s="17">
        <v>751</v>
      </c>
      <c r="F946" s="17">
        <v>98</v>
      </c>
      <c r="G946" s="17">
        <v>150</v>
      </c>
      <c r="H946" s="17">
        <v>25</v>
      </c>
      <c r="I946" s="91">
        <v>224</v>
      </c>
      <c r="J946" s="91">
        <v>0</v>
      </c>
      <c r="K946" s="17" t="s">
        <v>144</v>
      </c>
    </row>
    <row r="947" spans="1:11" ht="12.75">
      <c r="A947" s="37">
        <v>2</v>
      </c>
      <c r="B947" s="37" t="s">
        <v>30</v>
      </c>
      <c r="C947" s="90" t="s">
        <v>31</v>
      </c>
      <c r="D947" s="32">
        <v>40854</v>
      </c>
      <c r="E947" s="17">
        <v>652</v>
      </c>
      <c r="F947" s="17">
        <v>116</v>
      </c>
      <c r="G947" s="17">
        <v>130</v>
      </c>
      <c r="H947" s="17">
        <v>24</v>
      </c>
      <c r="I947" s="91">
        <v>182</v>
      </c>
      <c r="J947" s="91">
        <v>1000</v>
      </c>
      <c r="K947" s="17" t="s">
        <v>144</v>
      </c>
    </row>
    <row r="948" spans="1:11" ht="12.75">
      <c r="A948" s="37">
        <v>3</v>
      </c>
      <c r="B948" s="37" t="s">
        <v>37</v>
      </c>
      <c r="C948" s="90" t="s">
        <v>31</v>
      </c>
      <c r="D948" s="32">
        <v>38563</v>
      </c>
      <c r="E948" s="17">
        <v>772</v>
      </c>
      <c r="F948" s="17">
        <v>104</v>
      </c>
      <c r="G948" s="17">
        <v>104</v>
      </c>
      <c r="H948" s="17">
        <v>25</v>
      </c>
      <c r="I948" s="91">
        <v>297</v>
      </c>
      <c r="J948" s="91">
        <v>0</v>
      </c>
      <c r="K948" s="17" t="s">
        <v>161</v>
      </c>
    </row>
    <row r="949" spans="1:11" ht="12.75">
      <c r="A949" s="37">
        <v>4</v>
      </c>
      <c r="B949" s="37" t="s">
        <v>34</v>
      </c>
      <c r="C949" s="90" t="s">
        <v>35</v>
      </c>
      <c r="D949" s="32">
        <v>38390</v>
      </c>
      <c r="E949" s="17">
        <v>675</v>
      </c>
      <c r="F949" s="17">
        <v>89</v>
      </c>
      <c r="G949" s="17">
        <v>172</v>
      </c>
      <c r="H949" s="17">
        <v>24</v>
      </c>
      <c r="I949" s="91">
        <v>136</v>
      </c>
      <c r="J949" s="91">
        <v>1000</v>
      </c>
      <c r="K949" s="17" t="s">
        <v>161</v>
      </c>
    </row>
    <row r="950" spans="1:11" ht="12.75">
      <c r="A950" s="37">
        <v>5</v>
      </c>
      <c r="B950" s="37" t="s">
        <v>36</v>
      </c>
      <c r="C950" s="90" t="s">
        <v>1</v>
      </c>
      <c r="D950" s="32">
        <v>38008</v>
      </c>
      <c r="E950" s="17">
        <v>618</v>
      </c>
      <c r="F950" s="17">
        <v>65</v>
      </c>
      <c r="G950" s="17">
        <v>160</v>
      </c>
      <c r="H950" s="17">
        <v>25</v>
      </c>
      <c r="I950" s="91">
        <v>48</v>
      </c>
      <c r="J950" s="91">
        <v>0</v>
      </c>
      <c r="K950" s="17" t="s">
        <v>152</v>
      </c>
    </row>
    <row r="951" spans="1:11" ht="12.75">
      <c r="A951" s="37">
        <v>6</v>
      </c>
      <c r="B951" s="37" t="s">
        <v>38</v>
      </c>
      <c r="C951" s="90" t="s">
        <v>1</v>
      </c>
      <c r="D951" s="32">
        <v>37819</v>
      </c>
      <c r="E951" s="17">
        <v>575</v>
      </c>
      <c r="F951" s="17">
        <v>63</v>
      </c>
      <c r="G951" s="17">
        <v>156</v>
      </c>
      <c r="H951" s="17">
        <v>25</v>
      </c>
      <c r="I951" s="91">
        <v>7</v>
      </c>
      <c r="J951" s="91">
        <v>0</v>
      </c>
      <c r="K951" s="17" t="s">
        <v>144</v>
      </c>
    </row>
    <row r="952" spans="1:11" ht="12.75">
      <c r="A952" s="37">
        <v>7</v>
      </c>
      <c r="B952" s="37" t="s">
        <v>39</v>
      </c>
      <c r="C952" s="90" t="s">
        <v>1</v>
      </c>
      <c r="D952" s="32">
        <v>35858</v>
      </c>
      <c r="E952" s="17">
        <v>455</v>
      </c>
      <c r="F952" s="17">
        <v>69</v>
      </c>
      <c r="G952" s="17">
        <v>156</v>
      </c>
      <c r="H952" s="17">
        <v>24</v>
      </c>
      <c r="I952" s="91">
        <v>-88</v>
      </c>
      <c r="J952" s="91">
        <v>1000</v>
      </c>
      <c r="K952" s="17" t="s">
        <v>144</v>
      </c>
    </row>
    <row r="953" spans="1:11" ht="12.75">
      <c r="A953" s="37">
        <v>8</v>
      </c>
      <c r="B953" s="37" t="s">
        <v>47</v>
      </c>
      <c r="C953" s="90" t="s">
        <v>1</v>
      </c>
      <c r="D953" s="32">
        <v>35342</v>
      </c>
      <c r="E953" s="17">
        <v>400</v>
      </c>
      <c r="F953" s="17">
        <v>18</v>
      </c>
      <c r="G953" s="17">
        <v>84</v>
      </c>
      <c r="H953" s="17">
        <v>25</v>
      </c>
      <c r="I953" s="91">
        <v>-141</v>
      </c>
      <c r="J953" s="91">
        <v>0</v>
      </c>
      <c r="K953" s="17" t="s">
        <v>144</v>
      </c>
    </row>
    <row r="954" spans="1:11" ht="12.75">
      <c r="A954" s="37">
        <v>9</v>
      </c>
      <c r="B954" s="37" t="s">
        <v>40</v>
      </c>
      <c r="C954" s="90" t="s">
        <v>1</v>
      </c>
      <c r="D954" s="32">
        <v>35115</v>
      </c>
      <c r="E954" s="17">
        <v>358</v>
      </c>
      <c r="F954" s="17">
        <v>23</v>
      </c>
      <c r="G954" s="17">
        <v>104</v>
      </c>
      <c r="H954" s="17">
        <v>23</v>
      </c>
      <c r="I954" s="91">
        <v>-160</v>
      </c>
      <c r="J954" s="91">
        <v>2000</v>
      </c>
      <c r="K954" s="17" t="s">
        <v>144</v>
      </c>
    </row>
    <row r="955" spans="1:11" ht="12.75">
      <c r="A955" s="37">
        <v>10</v>
      </c>
      <c r="B955" s="37" t="s">
        <v>44</v>
      </c>
      <c r="C955" s="90" t="s">
        <v>1</v>
      </c>
      <c r="D955" s="32">
        <v>34662</v>
      </c>
      <c r="E955" s="17">
        <v>331</v>
      </c>
      <c r="F955" s="17">
        <v>41</v>
      </c>
      <c r="G955" s="17">
        <v>160</v>
      </c>
      <c r="H955" s="17">
        <v>25</v>
      </c>
      <c r="I955" s="91">
        <v>-263</v>
      </c>
      <c r="J955" s="91">
        <v>0</v>
      </c>
      <c r="K955" s="17" t="s">
        <v>144</v>
      </c>
    </row>
    <row r="956" spans="1:11" ht="12.75">
      <c r="A956" s="37">
        <v>11</v>
      </c>
      <c r="B956" s="37" t="s">
        <v>41</v>
      </c>
      <c r="C956" s="90" t="s">
        <v>42</v>
      </c>
      <c r="D956" s="32">
        <v>34208</v>
      </c>
      <c r="E956" s="17">
        <v>295</v>
      </c>
      <c r="F956" s="17">
        <v>31</v>
      </c>
      <c r="G956" s="17">
        <v>120</v>
      </c>
      <c r="H956" s="17">
        <v>25</v>
      </c>
      <c r="I956" s="91">
        <v>-269</v>
      </c>
      <c r="J956" s="91">
        <v>0</v>
      </c>
      <c r="K956" s="17" t="s">
        <v>144</v>
      </c>
    </row>
    <row r="957" spans="1:11" ht="12.75">
      <c r="A957" s="37">
        <v>12</v>
      </c>
      <c r="B957" s="37" t="s">
        <v>48</v>
      </c>
      <c r="C957" s="90" t="s">
        <v>42</v>
      </c>
      <c r="D957" s="32">
        <v>33686</v>
      </c>
      <c r="E957" s="17">
        <v>297</v>
      </c>
      <c r="F957" s="17">
        <v>26</v>
      </c>
      <c r="G957" s="17">
        <v>174</v>
      </c>
      <c r="H957" s="17">
        <v>24</v>
      </c>
      <c r="I957" s="91">
        <v>-307</v>
      </c>
      <c r="J957" s="91">
        <v>0</v>
      </c>
      <c r="K957" s="17" t="s">
        <v>161</v>
      </c>
    </row>
    <row r="958" spans="1:11" ht="12.75">
      <c r="A958" s="37">
        <v>13</v>
      </c>
      <c r="B958" s="37" t="s">
        <v>43</v>
      </c>
      <c r="C958" s="90" t="s">
        <v>1</v>
      </c>
      <c r="D958" s="32">
        <v>32809</v>
      </c>
      <c r="E958" s="17">
        <v>321</v>
      </c>
      <c r="F958" s="17">
        <v>39</v>
      </c>
      <c r="G958" s="17">
        <v>214</v>
      </c>
      <c r="H958" s="17">
        <v>24</v>
      </c>
      <c r="I958" s="91">
        <v>-310</v>
      </c>
      <c r="J958" s="91">
        <v>1000</v>
      </c>
      <c r="K958" s="17" t="s">
        <v>156</v>
      </c>
    </row>
    <row r="959" spans="1:11" ht="12.75">
      <c r="A959" s="37">
        <v>14</v>
      </c>
      <c r="B959" s="37" t="s">
        <v>51</v>
      </c>
      <c r="C959" s="90" t="s">
        <v>1</v>
      </c>
      <c r="D959" s="32">
        <v>30382</v>
      </c>
      <c r="E959" s="17">
        <v>317</v>
      </c>
      <c r="F959" s="17">
        <v>37</v>
      </c>
      <c r="G959" s="17">
        <v>224</v>
      </c>
      <c r="H959" s="17">
        <v>25</v>
      </c>
      <c r="I959" s="91">
        <v>-345</v>
      </c>
      <c r="J959" s="91">
        <v>0</v>
      </c>
      <c r="K959" s="17" t="s">
        <v>144</v>
      </c>
    </row>
    <row r="960" spans="1:11" ht="12.75">
      <c r="A960" s="37">
        <v>15</v>
      </c>
      <c r="B960" s="37" t="s">
        <v>49</v>
      </c>
      <c r="C960" s="90" t="s">
        <v>35</v>
      </c>
      <c r="D960" s="32">
        <v>30301</v>
      </c>
      <c r="E960" s="17">
        <v>255</v>
      </c>
      <c r="F960" s="17">
        <v>12</v>
      </c>
      <c r="G960" s="17">
        <v>96</v>
      </c>
      <c r="H960" s="17">
        <v>23</v>
      </c>
      <c r="I960" s="91">
        <v>-266</v>
      </c>
      <c r="J960" s="91">
        <v>2000</v>
      </c>
      <c r="K960" s="17" t="s">
        <v>144</v>
      </c>
    </row>
    <row r="961" spans="1:11" ht="12.75">
      <c r="A961" s="37">
        <v>16</v>
      </c>
      <c r="B961" s="37" t="s">
        <v>52</v>
      </c>
      <c r="C961" s="90" t="s">
        <v>35</v>
      </c>
      <c r="D961" s="32">
        <v>29748</v>
      </c>
      <c r="E961" s="17">
        <v>235</v>
      </c>
      <c r="F961" s="17">
        <v>26</v>
      </c>
      <c r="G961" s="17">
        <v>206</v>
      </c>
      <c r="H961" s="17">
        <v>25</v>
      </c>
      <c r="I961" s="91">
        <v>-420</v>
      </c>
      <c r="J961" s="91">
        <v>0</v>
      </c>
      <c r="K961" s="17" t="s">
        <v>144</v>
      </c>
    </row>
    <row r="962" spans="1:11" ht="12.75">
      <c r="A962" s="37">
        <v>17</v>
      </c>
      <c r="B962" s="37" t="s">
        <v>50</v>
      </c>
      <c r="C962" s="90" t="s">
        <v>42</v>
      </c>
      <c r="D962" s="32">
        <v>28341</v>
      </c>
      <c r="E962" s="17">
        <v>0</v>
      </c>
      <c r="F962" s="17">
        <v>0</v>
      </c>
      <c r="G962" s="17">
        <v>156</v>
      </c>
      <c r="H962" s="17">
        <v>24</v>
      </c>
      <c r="I962" s="91">
        <v>-612</v>
      </c>
      <c r="J962" s="91">
        <v>0</v>
      </c>
      <c r="K962" s="17" t="s">
        <v>144</v>
      </c>
    </row>
    <row r="963" spans="1:11" ht="12.75">
      <c r="A963" s="37">
        <v>18</v>
      </c>
      <c r="B963" s="37" t="s">
        <v>53</v>
      </c>
      <c r="C963" s="90" t="s">
        <v>1</v>
      </c>
      <c r="D963" s="32">
        <v>26670</v>
      </c>
      <c r="E963" s="17">
        <v>603</v>
      </c>
      <c r="F963" s="17">
        <v>83</v>
      </c>
      <c r="G963" s="17">
        <v>90</v>
      </c>
      <c r="H963" s="17">
        <v>15</v>
      </c>
      <c r="I963" s="91">
        <v>311</v>
      </c>
      <c r="J963" s="91">
        <v>2000</v>
      </c>
      <c r="K963" s="17" t="s">
        <v>161</v>
      </c>
    </row>
    <row r="964" spans="1:11" ht="12.75">
      <c r="A964" s="37">
        <v>19</v>
      </c>
      <c r="B964" s="37" t="s">
        <v>57</v>
      </c>
      <c r="C964" s="90" t="s">
        <v>1</v>
      </c>
      <c r="D964" s="32">
        <v>26631</v>
      </c>
      <c r="E964" s="17">
        <v>180</v>
      </c>
      <c r="F964" s="17">
        <v>33</v>
      </c>
      <c r="G964" s="17">
        <v>140</v>
      </c>
      <c r="H964" s="17">
        <v>23</v>
      </c>
      <c r="I964" s="91">
        <v>-364</v>
      </c>
      <c r="J964" s="91">
        <v>0</v>
      </c>
      <c r="K964" s="17" t="s">
        <v>156</v>
      </c>
    </row>
    <row r="965" spans="1:11" ht="12.75">
      <c r="A965" s="37">
        <v>20</v>
      </c>
      <c r="B965" s="37" t="s">
        <v>55</v>
      </c>
      <c r="C965" s="90" t="s">
        <v>1</v>
      </c>
      <c r="D965" s="32">
        <v>25430</v>
      </c>
      <c r="E965" s="17">
        <v>120</v>
      </c>
      <c r="F965" s="17">
        <v>22</v>
      </c>
      <c r="G965" s="17">
        <v>102</v>
      </c>
      <c r="H965" s="17">
        <v>25</v>
      </c>
      <c r="I965" s="91">
        <v>-435</v>
      </c>
      <c r="J965" s="91">
        <v>0</v>
      </c>
      <c r="K965" s="17" t="s">
        <v>144</v>
      </c>
    </row>
    <row r="966" spans="1:11" ht="12.75">
      <c r="A966" s="37">
        <v>21</v>
      </c>
      <c r="B966" s="37" t="s">
        <v>56</v>
      </c>
      <c r="C966" s="90" t="s">
        <v>42</v>
      </c>
      <c r="D966" s="32">
        <v>25186</v>
      </c>
      <c r="E966" s="17">
        <v>51</v>
      </c>
      <c r="F966" s="17">
        <v>0</v>
      </c>
      <c r="G966" s="17">
        <v>90</v>
      </c>
      <c r="H966" s="17">
        <v>23</v>
      </c>
      <c r="I966" s="91">
        <v>-476</v>
      </c>
      <c r="J966" s="91">
        <v>0</v>
      </c>
      <c r="K966" s="17" t="s">
        <v>144</v>
      </c>
    </row>
    <row r="967" spans="1:11" ht="12.75">
      <c r="A967" s="37">
        <v>22</v>
      </c>
      <c r="B967" s="37" t="s">
        <v>59</v>
      </c>
      <c r="C967" s="90" t="s">
        <v>1</v>
      </c>
      <c r="D967" s="32">
        <v>23236</v>
      </c>
      <c r="E967" s="17">
        <v>369</v>
      </c>
      <c r="F967" s="17">
        <v>52</v>
      </c>
      <c r="G967" s="17">
        <v>120</v>
      </c>
      <c r="H967" s="17">
        <v>15</v>
      </c>
      <c r="I967" s="91">
        <v>16</v>
      </c>
      <c r="J967" s="91">
        <v>0</v>
      </c>
      <c r="K967" s="17" t="s">
        <v>144</v>
      </c>
    </row>
    <row r="968" spans="1:11" ht="12.75">
      <c r="A968" s="37">
        <v>23</v>
      </c>
      <c r="B968" s="37" t="s">
        <v>58</v>
      </c>
      <c r="C968" s="90" t="s">
        <v>87</v>
      </c>
      <c r="D968" s="32">
        <v>21562</v>
      </c>
      <c r="E968" s="17">
        <v>233</v>
      </c>
      <c r="F968" s="17">
        <v>27</v>
      </c>
      <c r="G968" s="17">
        <v>124</v>
      </c>
      <c r="H968" s="17">
        <v>17</v>
      </c>
      <c r="I968" s="91">
        <v>-187</v>
      </c>
      <c r="J968" s="91">
        <v>0</v>
      </c>
      <c r="K968" s="17" t="s">
        <v>161</v>
      </c>
    </row>
    <row r="969" spans="1:11" ht="12.75">
      <c r="A969" s="37">
        <v>24</v>
      </c>
      <c r="B969" s="37" t="s">
        <v>62</v>
      </c>
      <c r="C969" s="90" t="s">
        <v>61</v>
      </c>
      <c r="D969" s="32">
        <v>21140</v>
      </c>
      <c r="E969" s="17">
        <v>295</v>
      </c>
      <c r="F969" s="17">
        <v>26</v>
      </c>
      <c r="G969" s="17">
        <v>204</v>
      </c>
      <c r="H969" s="17">
        <v>17</v>
      </c>
      <c r="I969" s="91">
        <v>-206</v>
      </c>
      <c r="J969" s="91">
        <v>0</v>
      </c>
      <c r="K969" s="17" t="s">
        <v>156</v>
      </c>
    </row>
    <row r="970" spans="1:11" ht="12.75">
      <c r="A970" s="37">
        <v>25</v>
      </c>
      <c r="B970" s="37" t="s">
        <v>76</v>
      </c>
      <c r="C970" s="90" t="s">
        <v>71</v>
      </c>
      <c r="D970" s="32">
        <v>11674</v>
      </c>
      <c r="E970" s="17">
        <v>210</v>
      </c>
      <c r="F970" s="17">
        <v>22</v>
      </c>
      <c r="G970" s="17">
        <v>46</v>
      </c>
      <c r="H970" s="17">
        <v>8</v>
      </c>
      <c r="I970" s="91">
        <v>34</v>
      </c>
      <c r="J970" s="91">
        <v>0</v>
      </c>
      <c r="K970" s="17" t="s">
        <v>161</v>
      </c>
    </row>
    <row r="971" spans="1:11" ht="12.75">
      <c r="A971" s="37">
        <v>26</v>
      </c>
      <c r="B971" s="37" t="s">
        <v>85</v>
      </c>
      <c r="C971" s="90" t="s">
        <v>86</v>
      </c>
      <c r="D971" s="32">
        <v>11290</v>
      </c>
      <c r="E971" s="17">
        <v>185</v>
      </c>
      <c r="F971" s="17">
        <v>0</v>
      </c>
      <c r="G971" s="17">
        <v>30</v>
      </c>
      <c r="H971" s="17">
        <v>7</v>
      </c>
      <c r="I971" s="91">
        <v>22</v>
      </c>
      <c r="J971" s="91">
        <v>0</v>
      </c>
      <c r="K971" s="17" t="s">
        <v>161</v>
      </c>
    </row>
    <row r="972" spans="1:11" ht="12.75">
      <c r="A972" s="37">
        <v>27</v>
      </c>
      <c r="B972" s="37" t="s">
        <v>74</v>
      </c>
      <c r="C972" s="90" t="s">
        <v>75</v>
      </c>
      <c r="D972" s="32">
        <v>11021</v>
      </c>
      <c r="E972" s="17">
        <v>182</v>
      </c>
      <c r="F972" s="17">
        <v>29</v>
      </c>
      <c r="G972" s="17">
        <v>60</v>
      </c>
      <c r="H972" s="17">
        <v>7</v>
      </c>
      <c r="I972" s="91">
        <v>18</v>
      </c>
      <c r="J972" s="91">
        <v>0</v>
      </c>
      <c r="K972" s="17" t="s">
        <v>152</v>
      </c>
    </row>
    <row r="973" spans="1:11" ht="12.75">
      <c r="A973" s="37">
        <v>28</v>
      </c>
      <c r="B973" s="37" t="s">
        <v>73</v>
      </c>
      <c r="C973" s="90" t="s">
        <v>71</v>
      </c>
      <c r="D973" s="32">
        <v>9998</v>
      </c>
      <c r="E973" s="17">
        <v>150</v>
      </c>
      <c r="F973" s="17">
        <v>0</v>
      </c>
      <c r="G973" s="17">
        <v>66</v>
      </c>
      <c r="H973" s="17">
        <v>7</v>
      </c>
      <c r="I973" s="91">
        <v>-49</v>
      </c>
      <c r="J973" s="91">
        <v>0</v>
      </c>
      <c r="K973" s="17" t="s">
        <v>144</v>
      </c>
    </row>
    <row r="974" spans="1:11" ht="12.75">
      <c r="A974" s="37">
        <v>29</v>
      </c>
      <c r="B974" s="37" t="s">
        <v>70</v>
      </c>
      <c r="C974" s="90" t="s">
        <v>71</v>
      </c>
      <c r="D974" s="32">
        <v>9658</v>
      </c>
      <c r="E974" s="17">
        <v>60</v>
      </c>
      <c r="F974" s="17">
        <v>12</v>
      </c>
      <c r="G974" s="17">
        <v>48</v>
      </c>
      <c r="H974" s="17">
        <v>7</v>
      </c>
      <c r="I974" s="91">
        <v>-109</v>
      </c>
      <c r="J974" s="91">
        <v>0</v>
      </c>
      <c r="K974" s="17" t="s">
        <v>144</v>
      </c>
    </row>
    <row r="975" spans="1:11" ht="12.75">
      <c r="A975" s="37">
        <v>30</v>
      </c>
      <c r="B975" s="37" t="s">
        <v>72</v>
      </c>
      <c r="C975" s="90" t="s">
        <v>1</v>
      </c>
      <c r="D975" s="32">
        <v>9418</v>
      </c>
      <c r="E975" s="17">
        <v>185</v>
      </c>
      <c r="F975" s="17">
        <v>48</v>
      </c>
      <c r="G975" s="17">
        <v>44</v>
      </c>
      <c r="H975" s="17">
        <v>6</v>
      </c>
      <c r="I975" s="91">
        <v>75</v>
      </c>
      <c r="J975" s="91">
        <v>0</v>
      </c>
      <c r="K975" s="17" t="s">
        <v>144</v>
      </c>
    </row>
    <row r="976" spans="1:11" ht="12.75">
      <c r="A976" s="37">
        <v>31</v>
      </c>
      <c r="B976" s="37" t="s">
        <v>79</v>
      </c>
      <c r="C976" s="90" t="s">
        <v>81</v>
      </c>
      <c r="D976" s="32">
        <v>8016</v>
      </c>
      <c r="E976" s="17">
        <v>155</v>
      </c>
      <c r="F976" s="17">
        <v>0</v>
      </c>
      <c r="G976" s="17">
        <v>25</v>
      </c>
      <c r="H976" s="17">
        <v>5</v>
      </c>
      <c r="I976" s="91">
        <v>35</v>
      </c>
      <c r="J976" s="91">
        <v>0</v>
      </c>
      <c r="K976" s="17" t="s">
        <v>144</v>
      </c>
    </row>
    <row r="977" spans="1:11" ht="12.75">
      <c r="A977" s="37">
        <v>32</v>
      </c>
      <c r="B977" s="37" t="s">
        <v>77</v>
      </c>
      <c r="C977" s="90" t="s">
        <v>71</v>
      </c>
      <c r="D977" s="32">
        <v>5599</v>
      </c>
      <c r="E977" s="17">
        <v>53</v>
      </c>
      <c r="F977" s="17">
        <v>0</v>
      </c>
      <c r="G977" s="17">
        <v>22</v>
      </c>
      <c r="H977" s="17">
        <v>4</v>
      </c>
      <c r="I977" s="91">
        <v>-45</v>
      </c>
      <c r="J977" s="91">
        <v>0</v>
      </c>
      <c r="K977" s="17" t="s">
        <v>146</v>
      </c>
    </row>
    <row r="978" spans="1:11" ht="12.75">
      <c r="A978" s="37">
        <v>33</v>
      </c>
      <c r="B978" s="37" t="s">
        <v>78</v>
      </c>
      <c r="C978" s="90" t="s">
        <v>42</v>
      </c>
      <c r="D978" s="32">
        <v>4986</v>
      </c>
      <c r="E978" s="17">
        <v>60</v>
      </c>
      <c r="F978" s="17">
        <v>0</v>
      </c>
      <c r="G978" s="17">
        <v>8</v>
      </c>
      <c r="H978" s="17">
        <v>4</v>
      </c>
      <c r="I978" s="91">
        <v>-24</v>
      </c>
      <c r="J978" s="91">
        <v>0</v>
      </c>
      <c r="K978" s="17" t="s">
        <v>156</v>
      </c>
    </row>
    <row r="979" spans="1:11" ht="12.75">
      <c r="A979" s="37">
        <v>34</v>
      </c>
      <c r="B979" s="37" t="s">
        <v>97</v>
      </c>
      <c r="C979" s="90" t="s">
        <v>1</v>
      </c>
      <c r="D979" s="32">
        <v>4328</v>
      </c>
      <c r="E979" s="17">
        <v>55</v>
      </c>
      <c r="F979" s="17">
        <v>16</v>
      </c>
      <c r="G979" s="17">
        <v>20</v>
      </c>
      <c r="H979" s="17">
        <v>3</v>
      </c>
      <c r="I979" s="91">
        <v>-6</v>
      </c>
      <c r="J979" s="91">
        <v>0</v>
      </c>
      <c r="K979" s="17" t="s">
        <v>156</v>
      </c>
    </row>
    <row r="980" spans="1:11" ht="12.75">
      <c r="A980" s="37">
        <v>35</v>
      </c>
      <c r="B980" s="37" t="s">
        <v>80</v>
      </c>
      <c r="C980" s="90" t="s">
        <v>81</v>
      </c>
      <c r="D980" s="32">
        <v>3245</v>
      </c>
      <c r="E980" s="17">
        <v>0</v>
      </c>
      <c r="F980" s="17">
        <v>0</v>
      </c>
      <c r="G980" s="17">
        <v>16</v>
      </c>
      <c r="H980" s="17">
        <v>3</v>
      </c>
      <c r="I980" s="91">
        <v>-73</v>
      </c>
      <c r="J980" s="91">
        <v>0</v>
      </c>
      <c r="K980" s="17" t="s">
        <v>146</v>
      </c>
    </row>
    <row r="981" spans="1:11" ht="12.75">
      <c r="A981" s="37">
        <v>36</v>
      </c>
      <c r="B981" s="37" t="s">
        <v>88</v>
      </c>
      <c r="C981" s="90" t="s">
        <v>89</v>
      </c>
      <c r="D981" s="32">
        <v>2878</v>
      </c>
      <c r="E981" s="17">
        <v>51</v>
      </c>
      <c r="F981" s="17">
        <v>17</v>
      </c>
      <c r="G981" s="17">
        <v>20</v>
      </c>
      <c r="H981" s="17">
        <v>2</v>
      </c>
      <c r="I981" s="91">
        <v>10</v>
      </c>
      <c r="J981" s="91">
        <v>0</v>
      </c>
      <c r="K981" s="17" t="s">
        <v>156</v>
      </c>
    </row>
    <row r="982" spans="1:11" ht="12.75">
      <c r="A982" s="37">
        <v>37</v>
      </c>
      <c r="B982" s="37" t="s">
        <v>96</v>
      </c>
      <c r="C982" s="90" t="s">
        <v>89</v>
      </c>
      <c r="D982" s="32">
        <v>2416</v>
      </c>
      <c r="E982" s="17">
        <v>0</v>
      </c>
      <c r="F982" s="17">
        <v>0</v>
      </c>
      <c r="G982" s="17">
        <v>28</v>
      </c>
      <c r="H982" s="17">
        <v>2</v>
      </c>
      <c r="I982" s="91">
        <v>-66</v>
      </c>
      <c r="J982" s="91">
        <v>0</v>
      </c>
      <c r="K982" s="17" t="s">
        <v>156</v>
      </c>
    </row>
    <row r="983" spans="1:11" ht="12.75">
      <c r="A983" s="37">
        <v>38</v>
      </c>
      <c r="B983" s="37" t="s">
        <v>82</v>
      </c>
      <c r="C983" s="90" t="s">
        <v>83</v>
      </c>
      <c r="D983" s="32">
        <v>2075</v>
      </c>
      <c r="E983" s="17">
        <v>70</v>
      </c>
      <c r="F983" s="17">
        <v>0</v>
      </c>
      <c r="G983" s="17">
        <v>2</v>
      </c>
      <c r="H983" s="17">
        <v>1</v>
      </c>
      <c r="I983" s="91">
        <v>49</v>
      </c>
      <c r="J983" s="91">
        <v>0</v>
      </c>
      <c r="K983" s="17" t="s">
        <v>144</v>
      </c>
    </row>
    <row r="984" spans="1:11" ht="12.75">
      <c r="A984" s="37">
        <v>39</v>
      </c>
      <c r="B984" s="37" t="s">
        <v>84</v>
      </c>
      <c r="C984" s="90" t="s">
        <v>71</v>
      </c>
      <c r="D984" s="32">
        <v>1744</v>
      </c>
      <c r="E984" s="17">
        <v>0</v>
      </c>
      <c r="F984" s="17">
        <v>0</v>
      </c>
      <c r="G984" s="17">
        <v>12</v>
      </c>
      <c r="H984" s="17">
        <v>2</v>
      </c>
      <c r="I984" s="91">
        <v>-50</v>
      </c>
      <c r="J984" s="91">
        <v>0</v>
      </c>
      <c r="K984" s="17" t="s">
        <v>160</v>
      </c>
    </row>
    <row r="985" spans="1:11" ht="12.75">
      <c r="A985" s="37">
        <v>40</v>
      </c>
      <c r="B985" s="37" t="s">
        <v>94</v>
      </c>
      <c r="C985" s="90" t="s">
        <v>83</v>
      </c>
      <c r="D985" s="32">
        <v>1316</v>
      </c>
      <c r="E985" s="17">
        <v>0</v>
      </c>
      <c r="F985" s="17">
        <v>0</v>
      </c>
      <c r="G985" s="17">
        <v>4</v>
      </c>
      <c r="H985" s="17">
        <v>1</v>
      </c>
      <c r="I985" s="91">
        <v>-23</v>
      </c>
      <c r="J985" s="91">
        <v>0</v>
      </c>
      <c r="K985" s="17" t="s">
        <v>156</v>
      </c>
    </row>
    <row r="986" spans="1:11" ht="12.75">
      <c r="A986" s="37">
        <v>41</v>
      </c>
      <c r="B986" s="37" t="s">
        <v>90</v>
      </c>
      <c r="C986" s="90" t="s">
        <v>91</v>
      </c>
      <c r="D986" s="32">
        <v>1268</v>
      </c>
      <c r="E986" s="17">
        <v>0</v>
      </c>
      <c r="F986" s="17">
        <v>0</v>
      </c>
      <c r="G986" s="17">
        <v>2</v>
      </c>
      <c r="H986" s="17">
        <v>1</v>
      </c>
      <c r="I986" s="91">
        <v>-21</v>
      </c>
      <c r="J986" s="91">
        <v>0</v>
      </c>
      <c r="K986" s="17" t="s">
        <v>156</v>
      </c>
    </row>
    <row r="987" spans="1:11" ht="12.75">
      <c r="A987" s="37">
        <v>42</v>
      </c>
      <c r="B987" s="37" t="s">
        <v>99</v>
      </c>
      <c r="C987" s="90" t="s">
        <v>75</v>
      </c>
      <c r="D987" s="32">
        <v>1262</v>
      </c>
      <c r="E987" s="17">
        <v>0</v>
      </c>
      <c r="F987" s="17">
        <v>0</v>
      </c>
      <c r="G987" s="17">
        <v>8</v>
      </c>
      <c r="H987" s="17">
        <v>1</v>
      </c>
      <c r="I987" s="91">
        <v>-27</v>
      </c>
      <c r="J987" s="91">
        <v>0</v>
      </c>
      <c r="K987" s="17" t="s">
        <v>156</v>
      </c>
    </row>
    <row r="988" spans="1:11" ht="12.75">
      <c r="A988" s="37">
        <v>43</v>
      </c>
      <c r="B988" s="37" t="s">
        <v>100</v>
      </c>
      <c r="C988" s="90" t="s">
        <v>101</v>
      </c>
      <c r="D988" s="32">
        <v>1146</v>
      </c>
      <c r="E988" s="17">
        <v>0</v>
      </c>
      <c r="F988" s="17">
        <v>0</v>
      </c>
      <c r="G988" s="17">
        <v>14</v>
      </c>
      <c r="H988" s="17">
        <v>1</v>
      </c>
      <c r="I988" s="91">
        <v>-33</v>
      </c>
      <c r="J988" s="91">
        <v>0</v>
      </c>
      <c r="K988" s="17" t="s">
        <v>156</v>
      </c>
    </row>
    <row r="989" spans="1:11" ht="12.75">
      <c r="A989" s="37"/>
      <c r="B989" s="37"/>
      <c r="C989" s="37"/>
      <c r="D989" s="32"/>
      <c r="E989" s="32">
        <f aca="true" t="shared" si="19" ref="E989:J989">SUM(E946:E988)</f>
        <v>10574</v>
      </c>
      <c r="F989" s="32">
        <f t="shared" si="19"/>
        <v>1244</v>
      </c>
      <c r="G989" s="32">
        <f t="shared" si="19"/>
        <v>3911</v>
      </c>
      <c r="H989" s="32">
        <f t="shared" si="19"/>
        <v>622</v>
      </c>
      <c r="I989" s="32">
        <f t="shared" si="19"/>
        <v>-3911</v>
      </c>
      <c r="J989" s="32">
        <f t="shared" si="19"/>
        <v>10000</v>
      </c>
      <c r="K989" s="32">
        <f>(J989/1000)*10</f>
        <v>100</v>
      </c>
    </row>
    <row r="991" spans="1:11" ht="18">
      <c r="A991" s="321" t="s">
        <v>102</v>
      </c>
      <c r="B991" s="321"/>
      <c r="C991" s="321"/>
      <c r="D991" s="321"/>
      <c r="E991" s="321"/>
      <c r="F991" s="321"/>
      <c r="G991" s="321"/>
      <c r="H991" s="321"/>
      <c r="I991" s="321"/>
      <c r="J991" s="321"/>
      <c r="K991" s="321"/>
    </row>
    <row r="992" spans="1:11" ht="18">
      <c r="A992" s="321" t="s">
        <v>196</v>
      </c>
      <c r="B992" s="321"/>
      <c r="C992" s="321"/>
      <c r="D992" s="321"/>
      <c r="E992" s="321"/>
      <c r="F992" s="321"/>
      <c r="G992" s="321"/>
      <c r="H992" s="321"/>
      <c r="I992" s="321"/>
      <c r="J992" s="321"/>
      <c r="K992" s="321"/>
    </row>
    <row r="993" spans="1:11" ht="12.75">
      <c r="A993" s="69" t="s">
        <v>63</v>
      </c>
      <c r="B993" s="69" t="s">
        <v>64</v>
      </c>
      <c r="C993" s="69" t="s">
        <v>65</v>
      </c>
      <c r="D993" s="69" t="s">
        <v>66</v>
      </c>
      <c r="E993" s="68" t="s">
        <v>9</v>
      </c>
      <c r="F993" s="68" t="s">
        <v>10</v>
      </c>
      <c r="G993" s="68" t="s">
        <v>11</v>
      </c>
      <c r="H993" s="68" t="s">
        <v>67</v>
      </c>
      <c r="I993" s="68" t="s">
        <v>68</v>
      </c>
      <c r="J993" s="68"/>
      <c r="K993" s="68" t="s">
        <v>69</v>
      </c>
    </row>
    <row r="994" spans="1:11" ht="12.75">
      <c r="A994" s="37">
        <v>1</v>
      </c>
      <c r="B994" s="37" t="s">
        <v>30</v>
      </c>
      <c r="C994" s="90" t="s">
        <v>31</v>
      </c>
      <c r="D994" s="32">
        <v>43264</v>
      </c>
      <c r="E994" s="17">
        <v>737</v>
      </c>
      <c r="F994" s="17">
        <v>132</v>
      </c>
      <c r="G994" s="17">
        <v>132</v>
      </c>
      <c r="H994" s="17">
        <v>25</v>
      </c>
      <c r="I994" s="91">
        <v>262</v>
      </c>
      <c r="J994" s="91">
        <v>1000</v>
      </c>
      <c r="K994" s="17" t="s">
        <v>161</v>
      </c>
    </row>
    <row r="995" spans="1:11" ht="12.75">
      <c r="A995" s="37">
        <v>2</v>
      </c>
      <c r="B995" s="37" t="s">
        <v>0</v>
      </c>
      <c r="C995" s="90" t="s">
        <v>1</v>
      </c>
      <c r="D995" s="32">
        <v>43075</v>
      </c>
      <c r="E995" s="17">
        <v>821</v>
      </c>
      <c r="F995" s="17">
        <v>109</v>
      </c>
      <c r="G995" s="17">
        <v>152</v>
      </c>
      <c r="H995" s="17">
        <v>26</v>
      </c>
      <c r="I995" s="91">
        <v>284</v>
      </c>
      <c r="J995" s="91">
        <v>0</v>
      </c>
      <c r="K995" s="17" t="s">
        <v>156</v>
      </c>
    </row>
    <row r="996" spans="1:11" ht="12.75">
      <c r="A996" s="37">
        <v>3</v>
      </c>
      <c r="B996" s="37" t="s">
        <v>37</v>
      </c>
      <c r="C996" s="90" t="s">
        <v>31</v>
      </c>
      <c r="D996" s="32">
        <v>40162</v>
      </c>
      <c r="E996" s="17">
        <v>772</v>
      </c>
      <c r="F996" s="17">
        <v>104</v>
      </c>
      <c r="G996" s="17">
        <v>104</v>
      </c>
      <c r="H996" s="17">
        <v>26</v>
      </c>
      <c r="I996" s="91">
        <v>278</v>
      </c>
      <c r="J996" s="91">
        <v>0</v>
      </c>
      <c r="K996" s="17" t="s">
        <v>144</v>
      </c>
    </row>
    <row r="997" spans="1:11" ht="12.75">
      <c r="A997" s="37">
        <v>4</v>
      </c>
      <c r="B997" s="37" t="s">
        <v>34</v>
      </c>
      <c r="C997" s="90" t="s">
        <v>35</v>
      </c>
      <c r="D997" s="32">
        <v>39964</v>
      </c>
      <c r="E997" s="17">
        <v>675</v>
      </c>
      <c r="F997" s="17">
        <v>105</v>
      </c>
      <c r="G997" s="17">
        <v>176</v>
      </c>
      <c r="H997" s="17">
        <v>25</v>
      </c>
      <c r="I997" s="91">
        <v>129</v>
      </c>
      <c r="J997" s="91">
        <v>1000</v>
      </c>
      <c r="K997" s="17" t="s">
        <v>144</v>
      </c>
    </row>
    <row r="998" spans="1:11" ht="12.75">
      <c r="A998" s="37">
        <v>5</v>
      </c>
      <c r="B998" s="37" t="s">
        <v>36</v>
      </c>
      <c r="C998" s="90" t="s">
        <v>1</v>
      </c>
      <c r="D998" s="32">
        <v>39631</v>
      </c>
      <c r="E998" s="17">
        <v>673</v>
      </c>
      <c r="F998" s="17">
        <v>65</v>
      </c>
      <c r="G998" s="17">
        <v>164</v>
      </c>
      <c r="H998" s="17">
        <v>26</v>
      </c>
      <c r="I998" s="91">
        <v>80</v>
      </c>
      <c r="J998" s="91">
        <v>0</v>
      </c>
      <c r="K998" s="17" t="s">
        <v>144</v>
      </c>
    </row>
    <row r="999" spans="1:11" ht="12.75">
      <c r="A999" s="37">
        <v>6</v>
      </c>
      <c r="B999" s="37" t="s">
        <v>38</v>
      </c>
      <c r="C999" s="90" t="s">
        <v>1</v>
      </c>
      <c r="D999" s="32">
        <v>39436</v>
      </c>
      <c r="E999" s="17">
        <v>619</v>
      </c>
      <c r="F999" s="17">
        <v>63</v>
      </c>
      <c r="G999" s="17">
        <v>160</v>
      </c>
      <c r="H999" s="17">
        <v>26</v>
      </c>
      <c r="I999" s="91">
        <v>28</v>
      </c>
      <c r="J999" s="91">
        <v>0</v>
      </c>
      <c r="K999" s="17" t="s">
        <v>144</v>
      </c>
    </row>
    <row r="1000" spans="1:11" ht="12.75">
      <c r="A1000" s="37">
        <v>7</v>
      </c>
      <c r="B1000" s="37" t="s">
        <v>39</v>
      </c>
      <c r="C1000" s="90" t="s">
        <v>1</v>
      </c>
      <c r="D1000" s="32">
        <v>36972</v>
      </c>
      <c r="E1000" s="17">
        <v>455</v>
      </c>
      <c r="F1000" s="17">
        <v>69</v>
      </c>
      <c r="G1000" s="17">
        <v>168</v>
      </c>
      <c r="H1000" s="17">
        <v>25</v>
      </c>
      <c r="I1000" s="91">
        <v>-119</v>
      </c>
      <c r="J1000" s="91">
        <v>1000</v>
      </c>
      <c r="K1000" s="17" t="s">
        <v>144</v>
      </c>
    </row>
    <row r="1001" spans="1:11" ht="12.75">
      <c r="A1001" s="37">
        <v>8</v>
      </c>
      <c r="B1001" s="37" t="s">
        <v>40</v>
      </c>
      <c r="C1001" s="90" t="s">
        <v>1</v>
      </c>
      <c r="D1001" s="32">
        <v>36703</v>
      </c>
      <c r="E1001" s="17">
        <v>358</v>
      </c>
      <c r="F1001" s="17">
        <v>23</v>
      </c>
      <c r="G1001" s="17">
        <v>104</v>
      </c>
      <c r="H1001" s="17">
        <v>24</v>
      </c>
      <c r="I1001" s="91">
        <v>-179</v>
      </c>
      <c r="J1001" s="91">
        <v>2000</v>
      </c>
      <c r="K1001" s="17" t="s">
        <v>161</v>
      </c>
    </row>
    <row r="1002" spans="1:11" ht="12.75">
      <c r="A1002" s="37">
        <v>9</v>
      </c>
      <c r="B1002" s="37" t="s">
        <v>47</v>
      </c>
      <c r="C1002" s="90" t="s">
        <v>1</v>
      </c>
      <c r="D1002" s="32">
        <v>36167</v>
      </c>
      <c r="E1002" s="17">
        <v>400</v>
      </c>
      <c r="F1002" s="17">
        <v>18</v>
      </c>
      <c r="G1002" s="17">
        <v>90</v>
      </c>
      <c r="H1002" s="17">
        <v>26</v>
      </c>
      <c r="I1002" s="91">
        <v>-166</v>
      </c>
      <c r="J1002" s="91">
        <v>0</v>
      </c>
      <c r="K1002" s="17" t="s">
        <v>156</v>
      </c>
    </row>
    <row r="1003" spans="1:11" ht="12.75">
      <c r="A1003" s="37">
        <v>10</v>
      </c>
      <c r="B1003" s="37" t="s">
        <v>41</v>
      </c>
      <c r="C1003" s="90" t="s">
        <v>42</v>
      </c>
      <c r="D1003" s="32">
        <v>35740</v>
      </c>
      <c r="E1003" s="17">
        <v>295</v>
      </c>
      <c r="F1003" s="17">
        <v>31</v>
      </c>
      <c r="G1003" s="17">
        <v>120</v>
      </c>
      <c r="H1003" s="17">
        <v>26</v>
      </c>
      <c r="I1003" s="91">
        <v>-288</v>
      </c>
      <c r="J1003" s="91">
        <v>0</v>
      </c>
      <c r="K1003" s="17" t="s">
        <v>161</v>
      </c>
    </row>
    <row r="1004" spans="1:11" ht="12.75">
      <c r="A1004" s="37">
        <v>11</v>
      </c>
      <c r="B1004" s="37" t="s">
        <v>44</v>
      </c>
      <c r="C1004" s="90" t="s">
        <v>1</v>
      </c>
      <c r="D1004" s="32">
        <v>35704</v>
      </c>
      <c r="E1004" s="17">
        <v>331</v>
      </c>
      <c r="F1004" s="17">
        <v>41</v>
      </c>
      <c r="G1004" s="17">
        <v>168</v>
      </c>
      <c r="H1004" s="17">
        <v>26</v>
      </c>
      <c r="I1004" s="91">
        <v>-290</v>
      </c>
      <c r="J1004" s="91">
        <v>0</v>
      </c>
      <c r="K1004" s="17" t="s">
        <v>156</v>
      </c>
    </row>
    <row r="1005" spans="1:11" ht="12.75">
      <c r="A1005" s="37">
        <v>12</v>
      </c>
      <c r="B1005" s="37" t="s">
        <v>48</v>
      </c>
      <c r="C1005" s="90" t="s">
        <v>42</v>
      </c>
      <c r="D1005" s="32">
        <v>34784</v>
      </c>
      <c r="E1005" s="17">
        <v>297</v>
      </c>
      <c r="F1005" s="17">
        <v>26</v>
      </c>
      <c r="G1005" s="17">
        <v>178</v>
      </c>
      <c r="H1005" s="17">
        <v>25</v>
      </c>
      <c r="I1005" s="91">
        <v>-330</v>
      </c>
      <c r="J1005" s="91">
        <v>0</v>
      </c>
      <c r="K1005" s="17" t="s">
        <v>144</v>
      </c>
    </row>
    <row r="1006" spans="1:11" ht="12.75">
      <c r="A1006" s="37">
        <v>13</v>
      </c>
      <c r="B1006" s="37" t="s">
        <v>43</v>
      </c>
      <c r="C1006" s="90" t="s">
        <v>1</v>
      </c>
      <c r="D1006" s="32">
        <v>33908</v>
      </c>
      <c r="E1006" s="17">
        <v>321</v>
      </c>
      <c r="F1006" s="17">
        <v>39</v>
      </c>
      <c r="G1006" s="17">
        <v>220</v>
      </c>
      <c r="H1006" s="17">
        <v>25</v>
      </c>
      <c r="I1006" s="91">
        <v>-335</v>
      </c>
      <c r="J1006" s="91">
        <v>1000</v>
      </c>
      <c r="K1006" s="17" t="s">
        <v>144</v>
      </c>
    </row>
    <row r="1007" spans="1:11" ht="12.75">
      <c r="A1007" s="37">
        <v>14</v>
      </c>
      <c r="B1007" s="37" t="s">
        <v>51</v>
      </c>
      <c r="C1007" s="90" t="s">
        <v>1</v>
      </c>
      <c r="D1007" s="32">
        <v>31064</v>
      </c>
      <c r="E1007" s="17">
        <v>317</v>
      </c>
      <c r="F1007" s="17">
        <v>37</v>
      </c>
      <c r="G1007" s="17">
        <v>232</v>
      </c>
      <c r="H1007" s="17">
        <v>26</v>
      </c>
      <c r="I1007" s="91">
        <v>-372</v>
      </c>
      <c r="J1007" s="91">
        <v>0</v>
      </c>
      <c r="K1007" s="17" t="s">
        <v>144</v>
      </c>
    </row>
    <row r="1008" spans="1:11" ht="12.75">
      <c r="A1008" s="37">
        <v>15</v>
      </c>
      <c r="B1008" s="37" t="s">
        <v>52</v>
      </c>
      <c r="C1008" s="90" t="s">
        <v>35</v>
      </c>
      <c r="D1008" s="32">
        <v>30890</v>
      </c>
      <c r="E1008" s="17">
        <v>235</v>
      </c>
      <c r="F1008" s="17">
        <v>26</v>
      </c>
      <c r="G1008" s="17">
        <v>216</v>
      </c>
      <c r="H1008" s="17">
        <v>26</v>
      </c>
      <c r="I1008" s="91">
        <v>-449</v>
      </c>
      <c r="J1008" s="91">
        <v>0</v>
      </c>
      <c r="K1008" s="17" t="s">
        <v>161</v>
      </c>
    </row>
    <row r="1009" spans="1:11" ht="12.75">
      <c r="A1009" s="37">
        <v>16</v>
      </c>
      <c r="B1009" s="37" t="s">
        <v>49</v>
      </c>
      <c r="C1009" s="90" t="s">
        <v>35</v>
      </c>
      <c r="D1009" s="32">
        <v>30836</v>
      </c>
      <c r="E1009" s="17">
        <v>255</v>
      </c>
      <c r="F1009" s="17">
        <v>12</v>
      </c>
      <c r="G1009" s="17">
        <v>116</v>
      </c>
      <c r="H1009" s="17">
        <v>24</v>
      </c>
      <c r="I1009" s="91">
        <v>-305</v>
      </c>
      <c r="J1009" s="91">
        <v>2000</v>
      </c>
      <c r="K1009" s="17" t="s">
        <v>156</v>
      </c>
    </row>
    <row r="1010" spans="1:11" ht="12.75">
      <c r="A1010" s="37">
        <v>17</v>
      </c>
      <c r="B1010" s="37" t="s">
        <v>50</v>
      </c>
      <c r="C1010" s="90" t="s">
        <v>42</v>
      </c>
      <c r="D1010" s="32">
        <v>29646</v>
      </c>
      <c r="E1010" s="17">
        <v>0</v>
      </c>
      <c r="F1010" s="17">
        <v>0</v>
      </c>
      <c r="G1010" s="17">
        <v>164</v>
      </c>
      <c r="H1010" s="17">
        <v>25</v>
      </c>
      <c r="I1010" s="91">
        <v>-639</v>
      </c>
      <c r="J1010" s="91">
        <v>0</v>
      </c>
      <c r="K1010" s="17" t="s">
        <v>197</v>
      </c>
    </row>
    <row r="1011" spans="1:11" ht="12.75">
      <c r="A1011" s="37">
        <v>18</v>
      </c>
      <c r="B1011" s="37" t="s">
        <v>53</v>
      </c>
      <c r="C1011" s="90" t="s">
        <v>1</v>
      </c>
      <c r="D1011" s="32">
        <v>27895</v>
      </c>
      <c r="E1011" s="17">
        <v>603</v>
      </c>
      <c r="F1011" s="17">
        <v>83</v>
      </c>
      <c r="G1011" s="17">
        <v>98</v>
      </c>
      <c r="H1011" s="17">
        <v>16</v>
      </c>
      <c r="I1011" s="91">
        <v>284</v>
      </c>
      <c r="J1011" s="91">
        <v>2000</v>
      </c>
      <c r="K1011" s="17" t="s">
        <v>144</v>
      </c>
    </row>
    <row r="1012" spans="1:11" ht="12.75">
      <c r="A1012" s="37">
        <v>19</v>
      </c>
      <c r="B1012" s="37" t="s">
        <v>57</v>
      </c>
      <c r="C1012" s="90" t="s">
        <v>1</v>
      </c>
      <c r="D1012" s="32">
        <v>27313</v>
      </c>
      <c r="E1012" s="17">
        <v>180</v>
      </c>
      <c r="F1012" s="17">
        <v>33</v>
      </c>
      <c r="G1012" s="17">
        <v>150</v>
      </c>
      <c r="H1012" s="17">
        <v>24</v>
      </c>
      <c r="I1012" s="91">
        <v>-393</v>
      </c>
      <c r="J1012" s="91">
        <v>0</v>
      </c>
      <c r="K1012" s="17" t="s">
        <v>144</v>
      </c>
    </row>
    <row r="1013" spans="1:11" ht="12.75">
      <c r="A1013" s="37">
        <v>20</v>
      </c>
      <c r="B1013" s="37" t="s">
        <v>55</v>
      </c>
      <c r="C1013" s="90" t="s">
        <v>1</v>
      </c>
      <c r="D1013" s="32">
        <v>27025</v>
      </c>
      <c r="E1013" s="17">
        <v>120</v>
      </c>
      <c r="F1013" s="17">
        <v>22</v>
      </c>
      <c r="G1013" s="17">
        <v>104</v>
      </c>
      <c r="H1013" s="17">
        <v>26</v>
      </c>
      <c r="I1013" s="91">
        <v>-456</v>
      </c>
      <c r="J1013" s="91">
        <v>0</v>
      </c>
      <c r="K1013" s="17" t="s">
        <v>144</v>
      </c>
    </row>
    <row r="1014" spans="1:11" ht="12.75">
      <c r="A1014" s="37">
        <v>21</v>
      </c>
      <c r="B1014" s="37" t="s">
        <v>56</v>
      </c>
      <c r="C1014" s="90" t="s">
        <v>42</v>
      </c>
      <c r="D1014" s="32">
        <v>25186</v>
      </c>
      <c r="E1014" s="17">
        <v>51</v>
      </c>
      <c r="F1014" s="17">
        <v>0</v>
      </c>
      <c r="G1014" s="17">
        <v>90</v>
      </c>
      <c r="H1014" s="17">
        <v>23</v>
      </c>
      <c r="I1014" s="91">
        <v>-476</v>
      </c>
      <c r="J1014" s="91">
        <v>0</v>
      </c>
      <c r="K1014" s="17" t="s">
        <v>144</v>
      </c>
    </row>
    <row r="1015" spans="1:11" ht="12.75">
      <c r="A1015" s="37">
        <v>22</v>
      </c>
      <c r="B1015" s="37" t="s">
        <v>59</v>
      </c>
      <c r="C1015" s="90" t="s">
        <v>1</v>
      </c>
      <c r="D1015" s="32">
        <v>23236</v>
      </c>
      <c r="E1015" s="17">
        <v>369</v>
      </c>
      <c r="F1015" s="17">
        <v>52</v>
      </c>
      <c r="G1015" s="17">
        <v>120</v>
      </c>
      <c r="H1015" s="17">
        <v>15</v>
      </c>
      <c r="I1015" s="91">
        <v>16</v>
      </c>
      <c r="J1015" s="91">
        <v>0</v>
      </c>
      <c r="K1015" s="17" t="s">
        <v>144</v>
      </c>
    </row>
    <row r="1016" spans="1:11" ht="12.75">
      <c r="A1016" s="37">
        <v>23</v>
      </c>
      <c r="B1016" s="37" t="s">
        <v>58</v>
      </c>
      <c r="C1016" s="90" t="s">
        <v>87</v>
      </c>
      <c r="D1016" s="32">
        <v>22890</v>
      </c>
      <c r="E1016" s="17">
        <v>233</v>
      </c>
      <c r="F1016" s="17">
        <v>27</v>
      </c>
      <c r="G1016" s="17">
        <v>128</v>
      </c>
      <c r="H1016" s="17">
        <v>18</v>
      </c>
      <c r="I1016" s="91">
        <v>-210</v>
      </c>
      <c r="J1016" s="91">
        <v>0</v>
      </c>
      <c r="K1016" s="17" t="s">
        <v>144</v>
      </c>
    </row>
    <row r="1017" spans="1:11" ht="12.75">
      <c r="A1017" s="37">
        <v>24</v>
      </c>
      <c r="B1017" s="37" t="s">
        <v>62</v>
      </c>
      <c r="C1017" s="90" t="s">
        <v>61</v>
      </c>
      <c r="D1017" s="32">
        <v>21140</v>
      </c>
      <c r="E1017" s="17">
        <v>295</v>
      </c>
      <c r="F1017" s="17">
        <v>26</v>
      </c>
      <c r="G1017" s="17">
        <v>204</v>
      </c>
      <c r="H1017" s="17">
        <v>17</v>
      </c>
      <c r="I1017" s="91">
        <v>-206</v>
      </c>
      <c r="J1017" s="91">
        <v>0</v>
      </c>
      <c r="K1017" s="17" t="s">
        <v>144</v>
      </c>
    </row>
    <row r="1018" spans="1:11" ht="12.75">
      <c r="A1018" s="37">
        <v>25</v>
      </c>
      <c r="B1018" s="37" t="s">
        <v>76</v>
      </c>
      <c r="C1018" s="90" t="s">
        <v>71</v>
      </c>
      <c r="D1018" s="32">
        <v>12568</v>
      </c>
      <c r="E1018" s="17">
        <v>210</v>
      </c>
      <c r="F1018" s="17">
        <v>22</v>
      </c>
      <c r="G1018" s="17">
        <v>62</v>
      </c>
      <c r="H1018" s="17">
        <v>9</v>
      </c>
      <c r="I1018" s="91">
        <v>-1</v>
      </c>
      <c r="J1018" s="91">
        <v>0</v>
      </c>
      <c r="K1018" s="17" t="s">
        <v>144</v>
      </c>
    </row>
    <row r="1019" spans="1:11" ht="12.75">
      <c r="A1019" s="37">
        <v>26</v>
      </c>
      <c r="B1019" s="37" t="s">
        <v>73</v>
      </c>
      <c r="C1019" s="90" t="s">
        <v>71</v>
      </c>
      <c r="D1019" s="32">
        <v>11943</v>
      </c>
      <c r="E1019" s="17">
        <v>210</v>
      </c>
      <c r="F1019" s="17">
        <v>0</v>
      </c>
      <c r="G1019" s="17">
        <v>66</v>
      </c>
      <c r="H1019" s="17">
        <v>8</v>
      </c>
      <c r="I1019" s="91">
        <v>-8</v>
      </c>
      <c r="J1019" s="91">
        <v>0</v>
      </c>
      <c r="K1019" s="17" t="s">
        <v>146</v>
      </c>
    </row>
    <row r="1020" spans="1:11" ht="12.75">
      <c r="A1020" s="37">
        <v>27</v>
      </c>
      <c r="B1020" s="37" t="s">
        <v>72</v>
      </c>
      <c r="C1020" s="90" t="s">
        <v>1</v>
      </c>
      <c r="D1020" s="32">
        <v>11666</v>
      </c>
      <c r="E1020" s="17">
        <v>265</v>
      </c>
      <c r="F1020" s="17">
        <v>48</v>
      </c>
      <c r="G1020" s="17">
        <v>44</v>
      </c>
      <c r="H1020" s="17">
        <v>7</v>
      </c>
      <c r="I1020" s="91">
        <v>136</v>
      </c>
      <c r="J1020" s="91">
        <v>0</v>
      </c>
      <c r="K1020" s="17" t="s">
        <v>153</v>
      </c>
    </row>
    <row r="1021" spans="1:11" ht="12.75">
      <c r="A1021" s="37">
        <v>28</v>
      </c>
      <c r="B1021" s="37" t="s">
        <v>85</v>
      </c>
      <c r="C1021" s="90" t="s">
        <v>86</v>
      </c>
      <c r="D1021" s="32">
        <v>11290</v>
      </c>
      <c r="E1021" s="17">
        <v>185</v>
      </c>
      <c r="F1021" s="17">
        <v>0</v>
      </c>
      <c r="G1021" s="17">
        <v>30</v>
      </c>
      <c r="H1021" s="17">
        <v>7</v>
      </c>
      <c r="I1021" s="91">
        <v>22</v>
      </c>
      <c r="J1021" s="91">
        <v>0</v>
      </c>
      <c r="K1021" s="17" t="s">
        <v>152</v>
      </c>
    </row>
    <row r="1022" spans="1:11" ht="12.75">
      <c r="A1022" s="37">
        <v>29</v>
      </c>
      <c r="B1022" s="37" t="s">
        <v>74</v>
      </c>
      <c r="C1022" s="90" t="s">
        <v>75</v>
      </c>
      <c r="D1022" s="32">
        <v>11021</v>
      </c>
      <c r="E1022" s="17">
        <v>182</v>
      </c>
      <c r="F1022" s="17">
        <v>29</v>
      </c>
      <c r="G1022" s="17">
        <v>60</v>
      </c>
      <c r="H1022" s="17">
        <v>7</v>
      </c>
      <c r="I1022" s="91">
        <v>18</v>
      </c>
      <c r="J1022" s="91">
        <v>0</v>
      </c>
      <c r="K1022" s="17" t="s">
        <v>152</v>
      </c>
    </row>
    <row r="1023" spans="1:11" ht="12.75">
      <c r="A1023" s="37">
        <v>30</v>
      </c>
      <c r="B1023" s="37" t="s">
        <v>70</v>
      </c>
      <c r="C1023" s="90" t="s">
        <v>71</v>
      </c>
      <c r="D1023" s="32">
        <v>10996</v>
      </c>
      <c r="E1023" s="17">
        <v>60</v>
      </c>
      <c r="F1023" s="17">
        <v>12</v>
      </c>
      <c r="G1023" s="17">
        <v>48</v>
      </c>
      <c r="H1023" s="17">
        <v>8</v>
      </c>
      <c r="I1023" s="91">
        <v>-128</v>
      </c>
      <c r="J1023" s="91">
        <v>0</v>
      </c>
      <c r="K1023" s="17" t="s">
        <v>156</v>
      </c>
    </row>
    <row r="1024" spans="1:11" ht="12.75">
      <c r="A1024" s="37">
        <v>31</v>
      </c>
      <c r="B1024" s="37" t="s">
        <v>79</v>
      </c>
      <c r="C1024" s="90" t="s">
        <v>81</v>
      </c>
      <c r="D1024" s="32">
        <v>10002</v>
      </c>
      <c r="E1024" s="17">
        <v>220</v>
      </c>
      <c r="F1024" s="17">
        <v>0</v>
      </c>
      <c r="G1024" s="17">
        <v>25</v>
      </c>
      <c r="H1024" s="17">
        <v>6</v>
      </c>
      <c r="I1024" s="91">
        <v>81</v>
      </c>
      <c r="J1024" s="91">
        <v>0</v>
      </c>
      <c r="K1024" s="17" t="s">
        <v>144</v>
      </c>
    </row>
    <row r="1025" spans="1:11" ht="12.75">
      <c r="A1025" s="37">
        <v>32</v>
      </c>
      <c r="B1025" s="37" t="s">
        <v>77</v>
      </c>
      <c r="C1025" s="90" t="s">
        <v>71</v>
      </c>
      <c r="D1025" s="32">
        <v>7101</v>
      </c>
      <c r="E1025" s="17">
        <v>53</v>
      </c>
      <c r="F1025" s="17">
        <v>11</v>
      </c>
      <c r="G1025" s="17">
        <v>28</v>
      </c>
      <c r="H1025" s="17">
        <v>5</v>
      </c>
      <c r="I1025" s="91">
        <v>-59</v>
      </c>
      <c r="J1025" s="91">
        <v>0</v>
      </c>
      <c r="K1025" s="17" t="s">
        <v>144</v>
      </c>
    </row>
    <row r="1026" spans="1:11" ht="12.75">
      <c r="A1026" s="37">
        <v>33</v>
      </c>
      <c r="B1026" s="37" t="s">
        <v>78</v>
      </c>
      <c r="C1026" s="90" t="s">
        <v>42</v>
      </c>
      <c r="D1026" s="32">
        <v>4986</v>
      </c>
      <c r="E1026" s="17">
        <v>60</v>
      </c>
      <c r="F1026" s="17">
        <v>0</v>
      </c>
      <c r="G1026" s="17">
        <v>8</v>
      </c>
      <c r="H1026" s="17">
        <v>4</v>
      </c>
      <c r="I1026" s="91">
        <v>-24</v>
      </c>
      <c r="J1026" s="91">
        <v>0</v>
      </c>
      <c r="K1026" s="17" t="s">
        <v>144</v>
      </c>
    </row>
    <row r="1027" spans="1:11" ht="12.75">
      <c r="A1027" s="37">
        <v>34</v>
      </c>
      <c r="B1027" s="37" t="s">
        <v>97</v>
      </c>
      <c r="C1027" s="90" t="s">
        <v>1</v>
      </c>
      <c r="D1027" s="32">
        <v>4328</v>
      </c>
      <c r="E1027" s="17">
        <v>55</v>
      </c>
      <c r="F1027" s="17">
        <v>16</v>
      </c>
      <c r="G1027" s="17">
        <v>20</v>
      </c>
      <c r="H1027" s="17">
        <v>3</v>
      </c>
      <c r="I1027" s="91">
        <v>-6</v>
      </c>
      <c r="J1027" s="91">
        <v>0</v>
      </c>
      <c r="K1027" s="17" t="s">
        <v>144</v>
      </c>
    </row>
    <row r="1028" spans="1:11" ht="12.75">
      <c r="A1028" s="37">
        <v>35</v>
      </c>
      <c r="B1028" s="37" t="s">
        <v>80</v>
      </c>
      <c r="C1028" s="90" t="s">
        <v>81</v>
      </c>
      <c r="D1028" s="32">
        <v>3245</v>
      </c>
      <c r="E1028" s="17">
        <v>0</v>
      </c>
      <c r="F1028" s="17">
        <v>0</v>
      </c>
      <c r="G1028" s="17">
        <v>16</v>
      </c>
      <c r="H1028" s="17">
        <v>3</v>
      </c>
      <c r="I1028" s="91">
        <v>-73</v>
      </c>
      <c r="J1028" s="91">
        <v>0</v>
      </c>
      <c r="K1028" s="17" t="s">
        <v>144</v>
      </c>
    </row>
    <row r="1029" spans="1:11" ht="12.75">
      <c r="A1029" s="37">
        <v>36</v>
      </c>
      <c r="B1029" s="37" t="s">
        <v>88</v>
      </c>
      <c r="C1029" s="90" t="s">
        <v>89</v>
      </c>
      <c r="D1029" s="32">
        <v>2878</v>
      </c>
      <c r="E1029" s="17">
        <v>51</v>
      </c>
      <c r="F1029" s="17">
        <v>17</v>
      </c>
      <c r="G1029" s="17">
        <v>20</v>
      </c>
      <c r="H1029" s="17">
        <v>2</v>
      </c>
      <c r="I1029" s="91">
        <v>10</v>
      </c>
      <c r="J1029" s="91">
        <v>0</v>
      </c>
      <c r="K1029" s="17" t="s">
        <v>144</v>
      </c>
    </row>
    <row r="1030" spans="1:11" ht="12.75">
      <c r="A1030" s="37">
        <v>37</v>
      </c>
      <c r="B1030" s="37" t="s">
        <v>96</v>
      </c>
      <c r="C1030" s="90" t="s">
        <v>89</v>
      </c>
      <c r="D1030" s="32">
        <v>2416</v>
      </c>
      <c r="E1030" s="17">
        <v>0</v>
      </c>
      <c r="F1030" s="17">
        <v>0</v>
      </c>
      <c r="G1030" s="17">
        <v>28</v>
      </c>
      <c r="H1030" s="17">
        <v>2</v>
      </c>
      <c r="I1030" s="91">
        <v>-66</v>
      </c>
      <c r="J1030" s="91">
        <v>0</v>
      </c>
      <c r="K1030" s="17" t="s">
        <v>144</v>
      </c>
    </row>
    <row r="1031" spans="1:11" ht="12.75">
      <c r="A1031" s="37">
        <v>38</v>
      </c>
      <c r="B1031" s="37" t="s">
        <v>82</v>
      </c>
      <c r="C1031" s="90" t="s">
        <v>83</v>
      </c>
      <c r="D1031" s="32">
        <v>2075</v>
      </c>
      <c r="E1031" s="17">
        <v>70</v>
      </c>
      <c r="F1031" s="17">
        <v>0</v>
      </c>
      <c r="G1031" s="17">
        <v>2</v>
      </c>
      <c r="H1031" s="17">
        <v>1</v>
      </c>
      <c r="I1031" s="91">
        <v>49</v>
      </c>
      <c r="J1031" s="91">
        <v>0</v>
      </c>
      <c r="K1031" s="17" t="s">
        <v>144</v>
      </c>
    </row>
    <row r="1032" spans="1:11" ht="12.75">
      <c r="A1032" s="37">
        <v>39</v>
      </c>
      <c r="B1032" s="37" t="s">
        <v>84</v>
      </c>
      <c r="C1032" s="90" t="s">
        <v>71</v>
      </c>
      <c r="D1032" s="32">
        <v>1744</v>
      </c>
      <c r="E1032" s="17">
        <v>0</v>
      </c>
      <c r="F1032" s="17">
        <v>0</v>
      </c>
      <c r="G1032" s="17">
        <v>12</v>
      </c>
      <c r="H1032" s="17">
        <v>2</v>
      </c>
      <c r="I1032" s="91">
        <v>-50</v>
      </c>
      <c r="J1032" s="91">
        <v>0</v>
      </c>
      <c r="K1032" s="17" t="s">
        <v>144</v>
      </c>
    </row>
    <row r="1033" spans="1:11" ht="12.75">
      <c r="A1033" s="37">
        <v>40</v>
      </c>
      <c r="B1033" s="37" t="s">
        <v>94</v>
      </c>
      <c r="C1033" s="90" t="s">
        <v>83</v>
      </c>
      <c r="D1033" s="32">
        <v>1316</v>
      </c>
      <c r="E1033" s="17">
        <v>0</v>
      </c>
      <c r="F1033" s="17">
        <v>0</v>
      </c>
      <c r="G1033" s="17">
        <v>4</v>
      </c>
      <c r="H1033" s="17">
        <v>1</v>
      </c>
      <c r="I1033" s="91">
        <v>-23</v>
      </c>
      <c r="J1033" s="91">
        <v>0</v>
      </c>
      <c r="K1033" s="17" t="s">
        <v>144</v>
      </c>
    </row>
    <row r="1034" spans="1:11" ht="12.75">
      <c r="A1034" s="37">
        <v>41</v>
      </c>
      <c r="B1034" s="37" t="s">
        <v>90</v>
      </c>
      <c r="C1034" s="90" t="s">
        <v>91</v>
      </c>
      <c r="D1034" s="32">
        <v>1268</v>
      </c>
      <c r="E1034" s="17">
        <v>0</v>
      </c>
      <c r="F1034" s="17">
        <v>0</v>
      </c>
      <c r="G1034" s="17">
        <v>2</v>
      </c>
      <c r="H1034" s="17">
        <v>1</v>
      </c>
      <c r="I1034" s="91">
        <v>-21</v>
      </c>
      <c r="J1034" s="91">
        <v>0</v>
      </c>
      <c r="K1034" s="17" t="s">
        <v>144</v>
      </c>
    </row>
    <row r="1035" spans="1:11" ht="12.75">
      <c r="A1035" s="37">
        <v>42</v>
      </c>
      <c r="B1035" s="37" t="s">
        <v>99</v>
      </c>
      <c r="C1035" s="90" t="s">
        <v>75</v>
      </c>
      <c r="D1035" s="32">
        <v>1262</v>
      </c>
      <c r="E1035" s="17">
        <v>0</v>
      </c>
      <c r="F1035" s="17">
        <v>0</v>
      </c>
      <c r="G1035" s="17">
        <v>8</v>
      </c>
      <c r="H1035" s="17">
        <v>1</v>
      </c>
      <c r="I1035" s="91">
        <v>-27</v>
      </c>
      <c r="J1035" s="91">
        <v>0</v>
      </c>
      <c r="K1035" s="17" t="s">
        <v>144</v>
      </c>
    </row>
    <row r="1036" spans="1:11" ht="12.75">
      <c r="A1036" s="37">
        <v>43</v>
      </c>
      <c r="B1036" s="37" t="s">
        <v>100</v>
      </c>
      <c r="C1036" s="90" t="s">
        <v>101</v>
      </c>
      <c r="D1036" s="32">
        <v>1146</v>
      </c>
      <c r="E1036" s="17">
        <v>0</v>
      </c>
      <c r="F1036" s="17">
        <v>0</v>
      </c>
      <c r="G1036" s="17">
        <v>14</v>
      </c>
      <c r="H1036" s="17">
        <v>1</v>
      </c>
      <c r="I1036" s="91">
        <v>-33</v>
      </c>
      <c r="J1036" s="91">
        <v>0</v>
      </c>
      <c r="K1036" s="17" t="s">
        <v>144</v>
      </c>
    </row>
    <row r="1037" spans="1:11" ht="12.75">
      <c r="A1037" s="37"/>
      <c r="B1037" s="37"/>
      <c r="C1037" s="37"/>
      <c r="D1037" s="32"/>
      <c r="E1037" s="32">
        <f aca="true" t="shared" si="20" ref="E1037:J1037">SUM(E994:E1036)</f>
        <v>11033</v>
      </c>
      <c r="F1037" s="32">
        <f t="shared" si="20"/>
        <v>1298</v>
      </c>
      <c r="G1037" s="32">
        <f t="shared" si="20"/>
        <v>4055</v>
      </c>
      <c r="H1037" s="32">
        <f t="shared" si="20"/>
        <v>649</v>
      </c>
      <c r="I1037" s="32">
        <f t="shared" si="20"/>
        <v>-4055</v>
      </c>
      <c r="J1037" s="32">
        <f t="shared" si="20"/>
        <v>10000</v>
      </c>
      <c r="K1037" s="32">
        <f>(J1037/1000)*10</f>
        <v>100</v>
      </c>
    </row>
    <row r="1039" spans="1:11" ht="18">
      <c r="A1039" s="321" t="s">
        <v>102</v>
      </c>
      <c r="B1039" s="321"/>
      <c r="C1039" s="321"/>
      <c r="D1039" s="321"/>
      <c r="E1039" s="321"/>
      <c r="F1039" s="321"/>
      <c r="G1039" s="321"/>
      <c r="H1039" s="321"/>
      <c r="I1039" s="321"/>
      <c r="J1039" s="321"/>
      <c r="K1039" s="321"/>
    </row>
    <row r="1040" spans="1:11" ht="18">
      <c r="A1040" s="321" t="s">
        <v>198</v>
      </c>
      <c r="B1040" s="321"/>
      <c r="C1040" s="321"/>
      <c r="D1040" s="321"/>
      <c r="E1040" s="321"/>
      <c r="F1040" s="321"/>
      <c r="G1040" s="321"/>
      <c r="H1040" s="321"/>
      <c r="I1040" s="321"/>
      <c r="J1040" s="321"/>
      <c r="K1040" s="321"/>
    </row>
    <row r="1041" spans="1:11" ht="12.75">
      <c r="A1041" s="69" t="s">
        <v>63</v>
      </c>
      <c r="B1041" s="69" t="s">
        <v>64</v>
      </c>
      <c r="C1041" s="69" t="s">
        <v>65</v>
      </c>
      <c r="D1041" s="69" t="s">
        <v>66</v>
      </c>
      <c r="E1041" s="68" t="s">
        <v>9</v>
      </c>
      <c r="F1041" s="68" t="s">
        <v>10</v>
      </c>
      <c r="G1041" s="68" t="s">
        <v>11</v>
      </c>
      <c r="H1041" s="68" t="s">
        <v>67</v>
      </c>
      <c r="I1041" s="68" t="s">
        <v>68</v>
      </c>
      <c r="J1041" s="68"/>
      <c r="K1041" s="68" t="s">
        <v>69</v>
      </c>
    </row>
    <row r="1042" spans="1:11" ht="12.75">
      <c r="A1042" s="37">
        <v>1</v>
      </c>
      <c r="B1042" s="37" t="s">
        <v>0</v>
      </c>
      <c r="C1042" s="90" t="s">
        <v>1</v>
      </c>
      <c r="D1042" s="32">
        <v>45019</v>
      </c>
      <c r="E1042" s="17">
        <v>901</v>
      </c>
      <c r="F1042" s="17">
        <v>109</v>
      </c>
      <c r="G1042" s="17">
        <v>156</v>
      </c>
      <c r="H1042" s="17">
        <v>27</v>
      </c>
      <c r="I1042" s="91">
        <v>341</v>
      </c>
      <c r="J1042" s="91">
        <v>0</v>
      </c>
      <c r="K1042" s="17" t="s">
        <v>161</v>
      </c>
    </row>
    <row r="1043" spans="1:11" ht="12.75">
      <c r="A1043" s="37">
        <v>2</v>
      </c>
      <c r="B1043" s="37" t="s">
        <v>30</v>
      </c>
      <c r="C1043" s="90" t="s">
        <v>31</v>
      </c>
      <c r="D1043" s="32">
        <v>44903</v>
      </c>
      <c r="E1043" s="17">
        <v>737</v>
      </c>
      <c r="F1043" s="17">
        <v>132</v>
      </c>
      <c r="G1043" s="17">
        <v>134</v>
      </c>
      <c r="H1043" s="17">
        <v>26</v>
      </c>
      <c r="I1043" s="91">
        <v>241</v>
      </c>
      <c r="J1043" s="91">
        <v>1000</v>
      </c>
      <c r="K1043" s="17" t="s">
        <v>156</v>
      </c>
    </row>
    <row r="1044" spans="1:11" ht="12.75">
      <c r="A1044" s="37">
        <v>3</v>
      </c>
      <c r="B1044" s="37" t="s">
        <v>37</v>
      </c>
      <c r="C1044" s="90" t="s">
        <v>31</v>
      </c>
      <c r="D1044" s="32">
        <v>41982</v>
      </c>
      <c r="E1044" s="17">
        <v>837</v>
      </c>
      <c r="F1044" s="17">
        <v>115</v>
      </c>
      <c r="G1044" s="17">
        <v>108</v>
      </c>
      <c r="H1044" s="17">
        <v>27</v>
      </c>
      <c r="I1044" s="91">
        <v>331</v>
      </c>
      <c r="J1044" s="91">
        <v>0</v>
      </c>
      <c r="K1044" s="17" t="s">
        <v>144</v>
      </c>
    </row>
    <row r="1045" spans="1:11" ht="12.75">
      <c r="A1045" s="37">
        <v>4</v>
      </c>
      <c r="B1045" s="37" t="s">
        <v>34</v>
      </c>
      <c r="C1045" s="90" t="s">
        <v>35</v>
      </c>
      <c r="D1045" s="32">
        <v>41732</v>
      </c>
      <c r="E1045" s="17">
        <v>730</v>
      </c>
      <c r="F1045" s="17">
        <v>105</v>
      </c>
      <c r="G1045" s="17">
        <v>182</v>
      </c>
      <c r="H1045" s="17">
        <v>26</v>
      </c>
      <c r="I1045" s="91">
        <v>159</v>
      </c>
      <c r="J1045" s="91">
        <v>1000</v>
      </c>
      <c r="K1045" s="17" t="s">
        <v>144</v>
      </c>
    </row>
    <row r="1046" spans="1:11" ht="12.75">
      <c r="A1046" s="37">
        <v>5</v>
      </c>
      <c r="B1046" s="37" t="s">
        <v>36</v>
      </c>
      <c r="C1046" s="90" t="s">
        <v>1</v>
      </c>
      <c r="D1046" s="32">
        <v>41066</v>
      </c>
      <c r="E1046" s="17">
        <v>673</v>
      </c>
      <c r="F1046" s="17">
        <v>65</v>
      </c>
      <c r="G1046" s="17">
        <v>166</v>
      </c>
      <c r="H1046" s="17">
        <v>27</v>
      </c>
      <c r="I1046" s="91">
        <v>59</v>
      </c>
      <c r="J1046" s="91">
        <v>0</v>
      </c>
      <c r="K1046" s="17" t="s">
        <v>144</v>
      </c>
    </row>
    <row r="1047" spans="1:11" ht="12.75">
      <c r="A1047" s="37">
        <v>6</v>
      </c>
      <c r="B1047" s="37" t="s">
        <v>38</v>
      </c>
      <c r="C1047" s="90" t="s">
        <v>1</v>
      </c>
      <c r="D1047" s="32">
        <v>40553</v>
      </c>
      <c r="E1047" s="17">
        <v>619</v>
      </c>
      <c r="F1047" s="17">
        <v>63</v>
      </c>
      <c r="G1047" s="17">
        <v>166</v>
      </c>
      <c r="H1047" s="17">
        <v>27</v>
      </c>
      <c r="I1047" s="91">
        <v>3</v>
      </c>
      <c r="J1047" s="91">
        <v>0</v>
      </c>
      <c r="K1047" s="17" t="s">
        <v>144</v>
      </c>
    </row>
    <row r="1048" spans="1:11" ht="12.75">
      <c r="A1048" s="37">
        <v>7</v>
      </c>
      <c r="B1048" s="37" t="s">
        <v>39</v>
      </c>
      <c r="C1048" s="90" t="s">
        <v>1</v>
      </c>
      <c r="D1048" s="32">
        <v>38221</v>
      </c>
      <c r="E1048" s="17">
        <v>455</v>
      </c>
      <c r="F1048" s="17">
        <v>69</v>
      </c>
      <c r="G1048" s="17">
        <v>174</v>
      </c>
      <c r="H1048" s="17">
        <v>26</v>
      </c>
      <c r="I1048" s="91">
        <v>-144</v>
      </c>
      <c r="J1048" s="91">
        <v>1000</v>
      </c>
      <c r="K1048" s="17" t="s">
        <v>144</v>
      </c>
    </row>
    <row r="1049" spans="1:11" ht="12.75">
      <c r="A1049" s="37">
        <v>8</v>
      </c>
      <c r="B1049" s="37" t="s">
        <v>40</v>
      </c>
      <c r="C1049" s="90" t="s">
        <v>1</v>
      </c>
      <c r="D1049" s="32">
        <v>37861</v>
      </c>
      <c r="E1049" s="17">
        <v>358</v>
      </c>
      <c r="F1049" s="17">
        <v>23</v>
      </c>
      <c r="G1049" s="17">
        <v>108</v>
      </c>
      <c r="H1049" s="17">
        <v>25</v>
      </c>
      <c r="I1049" s="91">
        <v>-202</v>
      </c>
      <c r="J1049" s="91">
        <v>2000</v>
      </c>
      <c r="K1049" s="17" t="s">
        <v>144</v>
      </c>
    </row>
    <row r="1050" spans="1:11" ht="12.75">
      <c r="A1050" s="37">
        <v>9</v>
      </c>
      <c r="B1050" s="37" t="s">
        <v>47</v>
      </c>
      <c r="C1050" s="90" t="s">
        <v>1</v>
      </c>
      <c r="D1050" s="32">
        <v>37727</v>
      </c>
      <c r="E1050" s="17">
        <v>400</v>
      </c>
      <c r="F1050" s="17">
        <v>29</v>
      </c>
      <c r="G1050" s="17">
        <v>92</v>
      </c>
      <c r="H1050" s="17">
        <v>27</v>
      </c>
      <c r="I1050" s="91">
        <v>-176</v>
      </c>
      <c r="J1050" s="91">
        <v>0</v>
      </c>
      <c r="K1050" s="17" t="s">
        <v>144</v>
      </c>
    </row>
    <row r="1051" spans="1:11" ht="12.75">
      <c r="A1051" s="37">
        <v>10</v>
      </c>
      <c r="B1051" s="37" t="s">
        <v>41</v>
      </c>
      <c r="C1051" s="90" t="s">
        <v>42</v>
      </c>
      <c r="D1051" s="32">
        <v>37386</v>
      </c>
      <c r="E1051" s="17">
        <v>295</v>
      </c>
      <c r="F1051" s="17">
        <v>31</v>
      </c>
      <c r="G1051" s="17">
        <v>120</v>
      </c>
      <c r="H1051" s="17">
        <v>27</v>
      </c>
      <c r="I1051" s="91">
        <v>-307</v>
      </c>
      <c r="J1051" s="91">
        <v>0</v>
      </c>
      <c r="K1051" s="17" t="s">
        <v>144</v>
      </c>
    </row>
    <row r="1052" spans="1:11" ht="12.75">
      <c r="A1052" s="37">
        <v>11</v>
      </c>
      <c r="B1052" s="37" t="s">
        <v>44</v>
      </c>
      <c r="C1052" s="90" t="s">
        <v>1</v>
      </c>
      <c r="D1052" s="32">
        <v>36525</v>
      </c>
      <c r="E1052" s="17">
        <v>331</v>
      </c>
      <c r="F1052" s="17">
        <v>41</v>
      </c>
      <c r="G1052" s="17">
        <v>180</v>
      </c>
      <c r="H1052" s="17">
        <v>27</v>
      </c>
      <c r="I1052" s="91">
        <v>-321</v>
      </c>
      <c r="J1052" s="91">
        <v>0</v>
      </c>
      <c r="K1052" s="17" t="s">
        <v>144</v>
      </c>
    </row>
    <row r="1053" spans="1:11" ht="12.75">
      <c r="A1053" s="37">
        <v>12</v>
      </c>
      <c r="B1053" s="37" t="s">
        <v>43</v>
      </c>
      <c r="C1053" s="90" t="s">
        <v>1</v>
      </c>
      <c r="D1053" s="32">
        <v>34924</v>
      </c>
      <c r="E1053" s="17">
        <v>321</v>
      </c>
      <c r="F1053" s="17">
        <v>39</v>
      </c>
      <c r="G1053" s="17">
        <v>230</v>
      </c>
      <c r="H1053" s="17">
        <v>26</v>
      </c>
      <c r="I1053" s="91">
        <v>-364</v>
      </c>
      <c r="J1053" s="91">
        <v>1000</v>
      </c>
      <c r="K1053" s="17" t="s">
        <v>161</v>
      </c>
    </row>
    <row r="1054" spans="1:11" ht="12.75">
      <c r="A1054" s="37">
        <v>13</v>
      </c>
      <c r="B1054" s="37" t="s">
        <v>48</v>
      </c>
      <c r="C1054" s="90" t="s">
        <v>42</v>
      </c>
      <c r="D1054" s="32">
        <v>34784</v>
      </c>
      <c r="E1054" s="17">
        <v>297</v>
      </c>
      <c r="F1054" s="17">
        <v>26</v>
      </c>
      <c r="G1054" s="17">
        <v>178</v>
      </c>
      <c r="H1054" s="17">
        <v>25</v>
      </c>
      <c r="I1054" s="91">
        <v>-330</v>
      </c>
      <c r="J1054" s="91">
        <v>0</v>
      </c>
      <c r="K1054" s="17" t="s">
        <v>156</v>
      </c>
    </row>
    <row r="1055" spans="1:11" ht="12.75">
      <c r="A1055" s="37">
        <v>14</v>
      </c>
      <c r="B1055" s="37" t="s">
        <v>49</v>
      </c>
      <c r="C1055" s="90" t="s">
        <v>35</v>
      </c>
      <c r="D1055" s="32">
        <v>31971</v>
      </c>
      <c r="E1055" s="17">
        <v>255</v>
      </c>
      <c r="F1055" s="17">
        <v>12</v>
      </c>
      <c r="G1055" s="17">
        <v>118</v>
      </c>
      <c r="H1055" s="17">
        <v>25</v>
      </c>
      <c r="I1055" s="91">
        <v>-326</v>
      </c>
      <c r="J1055" s="91">
        <v>2000</v>
      </c>
      <c r="K1055" s="17" t="s">
        <v>146</v>
      </c>
    </row>
    <row r="1056" spans="1:11" ht="12.75">
      <c r="A1056" s="37">
        <v>15</v>
      </c>
      <c r="B1056" s="37" t="s">
        <v>51</v>
      </c>
      <c r="C1056" s="90" t="s">
        <v>1</v>
      </c>
      <c r="D1056" s="32">
        <v>31777</v>
      </c>
      <c r="E1056" s="17">
        <v>317</v>
      </c>
      <c r="F1056" s="17">
        <v>37</v>
      </c>
      <c r="G1056" s="17">
        <v>244</v>
      </c>
      <c r="H1056" s="17">
        <v>27</v>
      </c>
      <c r="I1056" s="91">
        <v>-403</v>
      </c>
      <c r="J1056" s="91">
        <v>0</v>
      </c>
      <c r="K1056" s="17" t="s">
        <v>156</v>
      </c>
    </row>
    <row r="1057" spans="1:11" ht="12.75">
      <c r="A1057" s="37">
        <v>16</v>
      </c>
      <c r="B1057" s="37" t="s">
        <v>50</v>
      </c>
      <c r="C1057" s="90" t="s">
        <v>42</v>
      </c>
      <c r="D1057" s="32">
        <v>30765</v>
      </c>
      <c r="E1057" s="17">
        <v>0</v>
      </c>
      <c r="F1057" s="17">
        <v>0</v>
      </c>
      <c r="G1057" s="17">
        <v>170</v>
      </c>
      <c r="H1057" s="17">
        <v>26</v>
      </c>
      <c r="I1057" s="91">
        <v>-664</v>
      </c>
      <c r="J1057" s="91">
        <v>0</v>
      </c>
      <c r="K1057" s="17" t="s">
        <v>161</v>
      </c>
    </row>
    <row r="1058" spans="1:11" ht="12.75">
      <c r="A1058" s="37">
        <v>17</v>
      </c>
      <c r="B1058" s="37" t="s">
        <v>52</v>
      </c>
      <c r="C1058" s="90" t="s">
        <v>35</v>
      </c>
      <c r="D1058" s="32">
        <v>30701</v>
      </c>
      <c r="E1058" s="17">
        <v>235</v>
      </c>
      <c r="F1058" s="17">
        <v>26</v>
      </c>
      <c r="G1058" s="17">
        <v>244</v>
      </c>
      <c r="H1058" s="17">
        <v>27</v>
      </c>
      <c r="I1058" s="91">
        <v>-496</v>
      </c>
      <c r="J1058" s="91">
        <v>0</v>
      </c>
      <c r="K1058" s="17" t="s">
        <v>152</v>
      </c>
    </row>
    <row r="1059" spans="1:11" ht="12.75">
      <c r="A1059" s="37">
        <v>18</v>
      </c>
      <c r="B1059" s="37" t="s">
        <v>53</v>
      </c>
      <c r="C1059" s="90" t="s">
        <v>1</v>
      </c>
      <c r="D1059" s="32">
        <v>29365</v>
      </c>
      <c r="E1059" s="17">
        <v>603</v>
      </c>
      <c r="F1059" s="17">
        <v>83</v>
      </c>
      <c r="G1059" s="17">
        <v>110</v>
      </c>
      <c r="H1059" s="17">
        <v>17</v>
      </c>
      <c r="I1059" s="91">
        <v>253</v>
      </c>
      <c r="J1059" s="91">
        <v>2000</v>
      </c>
      <c r="K1059" s="17" t="s">
        <v>144</v>
      </c>
    </row>
    <row r="1060" spans="1:11" ht="12.75">
      <c r="A1060" s="37">
        <v>19</v>
      </c>
      <c r="B1060" s="37" t="s">
        <v>57</v>
      </c>
      <c r="C1060" s="90" t="s">
        <v>1</v>
      </c>
      <c r="D1060" s="32">
        <v>29055</v>
      </c>
      <c r="E1060" s="17">
        <v>180</v>
      </c>
      <c r="F1060" s="17">
        <v>33</v>
      </c>
      <c r="G1060" s="17">
        <v>150</v>
      </c>
      <c r="H1060" s="17">
        <v>25</v>
      </c>
      <c r="I1060" s="91">
        <v>-412</v>
      </c>
      <c r="J1060" s="91">
        <v>0</v>
      </c>
      <c r="K1060" s="17" t="s">
        <v>144</v>
      </c>
    </row>
    <row r="1061" spans="1:11" ht="12.75">
      <c r="A1061" s="37">
        <v>20</v>
      </c>
      <c r="B1061" s="37" t="s">
        <v>55</v>
      </c>
      <c r="C1061" s="90" t="s">
        <v>1</v>
      </c>
      <c r="D1061" s="32">
        <v>28797</v>
      </c>
      <c r="E1061" s="17">
        <v>180</v>
      </c>
      <c r="F1061" s="17">
        <v>39</v>
      </c>
      <c r="G1061" s="17">
        <v>108</v>
      </c>
      <c r="H1061" s="17">
        <v>27</v>
      </c>
      <c r="I1061" s="91">
        <v>-402</v>
      </c>
      <c r="J1061" s="91">
        <v>0</v>
      </c>
      <c r="K1061" s="17" t="s">
        <v>144</v>
      </c>
    </row>
    <row r="1062" spans="1:11" ht="12.75">
      <c r="A1062" s="37">
        <v>21</v>
      </c>
      <c r="B1062" s="37" t="s">
        <v>56</v>
      </c>
      <c r="C1062" s="90" t="s">
        <v>42</v>
      </c>
      <c r="D1062" s="32">
        <v>26283</v>
      </c>
      <c r="E1062" s="17">
        <v>51</v>
      </c>
      <c r="F1062" s="17">
        <v>0</v>
      </c>
      <c r="G1062" s="17">
        <v>90</v>
      </c>
      <c r="H1062" s="17">
        <v>24</v>
      </c>
      <c r="I1062" s="91">
        <v>-495</v>
      </c>
      <c r="J1062" s="91">
        <v>0</v>
      </c>
      <c r="K1062" s="17" t="s">
        <v>144</v>
      </c>
    </row>
    <row r="1063" spans="1:11" ht="12.75">
      <c r="A1063" s="37">
        <v>22</v>
      </c>
      <c r="B1063" s="37" t="s">
        <v>59</v>
      </c>
      <c r="C1063" s="90" t="s">
        <v>1</v>
      </c>
      <c r="D1063" s="32">
        <v>25406</v>
      </c>
      <c r="E1063" s="17">
        <v>459</v>
      </c>
      <c r="F1063" s="17">
        <v>69</v>
      </c>
      <c r="G1063" s="17">
        <v>122</v>
      </c>
      <c r="H1063" s="17">
        <v>16</v>
      </c>
      <c r="I1063" s="91">
        <v>102</v>
      </c>
      <c r="J1063" s="91">
        <v>0</v>
      </c>
      <c r="K1063" s="17" t="s">
        <v>144</v>
      </c>
    </row>
    <row r="1064" spans="1:11" ht="12.75">
      <c r="A1064" s="37">
        <v>23</v>
      </c>
      <c r="B1064" s="37" t="s">
        <v>58</v>
      </c>
      <c r="C1064" s="90" t="s">
        <v>87</v>
      </c>
      <c r="D1064" s="32">
        <v>23884</v>
      </c>
      <c r="E1064" s="17">
        <v>233</v>
      </c>
      <c r="F1064" s="17">
        <v>27</v>
      </c>
      <c r="G1064" s="17">
        <v>134</v>
      </c>
      <c r="H1064" s="17">
        <v>19</v>
      </c>
      <c r="I1064" s="91">
        <v>-235</v>
      </c>
      <c r="J1064" s="91">
        <v>0</v>
      </c>
      <c r="K1064" s="17" t="s">
        <v>144</v>
      </c>
    </row>
    <row r="1065" spans="1:11" ht="12.75">
      <c r="A1065" s="37">
        <v>24</v>
      </c>
      <c r="B1065" s="37" t="s">
        <v>62</v>
      </c>
      <c r="C1065" s="90" t="s">
        <v>61</v>
      </c>
      <c r="D1065" s="32">
        <v>21140</v>
      </c>
      <c r="E1065" s="17">
        <v>295</v>
      </c>
      <c r="F1065" s="17">
        <v>26</v>
      </c>
      <c r="G1065" s="17">
        <v>204</v>
      </c>
      <c r="H1065" s="17">
        <v>17</v>
      </c>
      <c r="I1065" s="91">
        <v>-206</v>
      </c>
      <c r="J1065" s="91">
        <v>0</v>
      </c>
      <c r="K1065" s="17" t="s">
        <v>144</v>
      </c>
    </row>
    <row r="1066" spans="1:11" ht="12.75">
      <c r="A1066" s="37">
        <v>25</v>
      </c>
      <c r="B1066" s="37" t="s">
        <v>73</v>
      </c>
      <c r="C1066" s="90" t="s">
        <v>71</v>
      </c>
      <c r="D1066" s="32">
        <v>13706</v>
      </c>
      <c r="E1066" s="17">
        <v>210</v>
      </c>
      <c r="F1066" s="17">
        <v>0</v>
      </c>
      <c r="G1066" s="17">
        <v>68</v>
      </c>
      <c r="H1066" s="17">
        <v>9</v>
      </c>
      <c r="I1066" s="91">
        <v>-29</v>
      </c>
      <c r="J1066" s="91">
        <v>0</v>
      </c>
      <c r="K1066" s="17" t="s">
        <v>161</v>
      </c>
    </row>
    <row r="1067" spans="1:11" ht="12.75">
      <c r="A1067" s="37">
        <v>26</v>
      </c>
      <c r="B1067" s="37" t="s">
        <v>76</v>
      </c>
      <c r="C1067" s="90" t="s">
        <v>71</v>
      </c>
      <c r="D1067" s="32">
        <v>13291</v>
      </c>
      <c r="E1067" s="17">
        <v>210</v>
      </c>
      <c r="F1067" s="17">
        <v>22</v>
      </c>
      <c r="G1067" s="17">
        <v>78</v>
      </c>
      <c r="H1067" s="17">
        <v>10</v>
      </c>
      <c r="I1067" s="91">
        <v>-36</v>
      </c>
      <c r="J1067" s="91">
        <v>0</v>
      </c>
      <c r="K1067" s="17" t="s">
        <v>156</v>
      </c>
    </row>
    <row r="1068" spans="1:11" ht="12.75">
      <c r="A1068" s="37">
        <v>27</v>
      </c>
      <c r="B1068" s="37" t="s">
        <v>70</v>
      </c>
      <c r="C1068" s="90" t="s">
        <v>71</v>
      </c>
      <c r="D1068" s="32">
        <v>12555</v>
      </c>
      <c r="E1068" s="17">
        <v>60</v>
      </c>
      <c r="F1068" s="17">
        <v>12</v>
      </c>
      <c r="G1068" s="17">
        <v>50</v>
      </c>
      <c r="H1068" s="17">
        <v>9</v>
      </c>
      <c r="I1068" s="91">
        <v>-149</v>
      </c>
      <c r="J1068" s="91">
        <v>0</v>
      </c>
      <c r="K1068" s="17" t="s">
        <v>153</v>
      </c>
    </row>
    <row r="1069" spans="1:11" ht="12.75">
      <c r="A1069" s="37">
        <v>28</v>
      </c>
      <c r="B1069" s="37" t="s">
        <v>85</v>
      </c>
      <c r="C1069" s="90" t="s">
        <v>86</v>
      </c>
      <c r="D1069" s="32">
        <v>12359</v>
      </c>
      <c r="E1069" s="17">
        <v>185</v>
      </c>
      <c r="F1069" s="17">
        <v>0</v>
      </c>
      <c r="G1069" s="17">
        <v>42</v>
      </c>
      <c r="H1069" s="17">
        <v>8</v>
      </c>
      <c r="I1069" s="91">
        <v>-9</v>
      </c>
      <c r="J1069" s="91">
        <v>0</v>
      </c>
      <c r="K1069" s="17" t="s">
        <v>144</v>
      </c>
    </row>
    <row r="1070" spans="1:11" ht="12.75">
      <c r="A1070" s="37">
        <v>29</v>
      </c>
      <c r="B1070" s="37" t="s">
        <v>72</v>
      </c>
      <c r="C1070" s="90" t="s">
        <v>1</v>
      </c>
      <c r="D1070" s="32">
        <v>11666</v>
      </c>
      <c r="E1070" s="17">
        <v>265</v>
      </c>
      <c r="F1070" s="17">
        <v>48</v>
      </c>
      <c r="G1070" s="17">
        <v>44</v>
      </c>
      <c r="H1070" s="17">
        <v>7</v>
      </c>
      <c r="I1070" s="91">
        <v>136</v>
      </c>
      <c r="J1070" s="91">
        <v>0</v>
      </c>
      <c r="K1070" s="17" t="s">
        <v>152</v>
      </c>
    </row>
    <row r="1071" spans="1:11" ht="12.75">
      <c r="A1071" s="37">
        <v>30</v>
      </c>
      <c r="B1071" s="37" t="s">
        <v>74</v>
      </c>
      <c r="C1071" s="90" t="s">
        <v>75</v>
      </c>
      <c r="D1071" s="32">
        <v>11021</v>
      </c>
      <c r="E1071" s="17">
        <v>182</v>
      </c>
      <c r="F1071" s="17">
        <v>29</v>
      </c>
      <c r="G1071" s="17">
        <v>60</v>
      </c>
      <c r="H1071" s="17">
        <v>7</v>
      </c>
      <c r="I1071" s="91">
        <v>18</v>
      </c>
      <c r="J1071" s="91">
        <v>0</v>
      </c>
      <c r="K1071" s="17" t="s">
        <v>156</v>
      </c>
    </row>
    <row r="1072" spans="1:11" ht="12.75">
      <c r="A1072" s="37">
        <v>31</v>
      </c>
      <c r="B1072" s="37" t="s">
        <v>79</v>
      </c>
      <c r="C1072" s="90" t="s">
        <v>81</v>
      </c>
      <c r="D1072" s="32">
        <v>10002</v>
      </c>
      <c r="E1072" s="17">
        <v>220</v>
      </c>
      <c r="F1072" s="17">
        <v>0</v>
      </c>
      <c r="G1072" s="17">
        <v>25</v>
      </c>
      <c r="H1072" s="17">
        <v>6</v>
      </c>
      <c r="I1072" s="91">
        <v>81</v>
      </c>
      <c r="J1072" s="91">
        <v>0</v>
      </c>
      <c r="K1072" s="17" t="s">
        <v>144</v>
      </c>
    </row>
    <row r="1073" spans="1:11" ht="12.75">
      <c r="A1073" s="37">
        <v>32</v>
      </c>
      <c r="B1073" s="37" t="s">
        <v>77</v>
      </c>
      <c r="C1073" s="90" t="s">
        <v>71</v>
      </c>
      <c r="D1073" s="32">
        <v>8999</v>
      </c>
      <c r="E1073" s="17">
        <v>128</v>
      </c>
      <c r="F1073" s="17">
        <v>11</v>
      </c>
      <c r="G1073" s="17">
        <v>30</v>
      </c>
      <c r="H1073" s="17">
        <v>6</v>
      </c>
      <c r="I1073" s="91">
        <v>-5</v>
      </c>
      <c r="J1073" s="91">
        <v>0</v>
      </c>
      <c r="K1073" s="17" t="s">
        <v>144</v>
      </c>
    </row>
    <row r="1074" spans="1:11" ht="12.75">
      <c r="A1074" s="37">
        <v>33</v>
      </c>
      <c r="B1074" s="37" t="s">
        <v>78</v>
      </c>
      <c r="C1074" s="90" t="s">
        <v>42</v>
      </c>
      <c r="D1074" s="32">
        <v>4986</v>
      </c>
      <c r="E1074" s="17">
        <v>60</v>
      </c>
      <c r="F1074" s="17">
        <v>0</v>
      </c>
      <c r="G1074" s="17">
        <v>8</v>
      </c>
      <c r="H1074" s="17">
        <v>4</v>
      </c>
      <c r="I1074" s="91">
        <v>-24</v>
      </c>
      <c r="J1074" s="91">
        <v>0</v>
      </c>
      <c r="K1074" s="17" t="s">
        <v>144</v>
      </c>
    </row>
    <row r="1075" spans="1:11" ht="12.75">
      <c r="A1075" s="37">
        <v>34</v>
      </c>
      <c r="B1075" s="37" t="s">
        <v>97</v>
      </c>
      <c r="C1075" s="90" t="s">
        <v>1</v>
      </c>
      <c r="D1075" s="32">
        <v>4328</v>
      </c>
      <c r="E1075" s="17">
        <v>55</v>
      </c>
      <c r="F1075" s="17">
        <v>16</v>
      </c>
      <c r="G1075" s="17">
        <v>20</v>
      </c>
      <c r="H1075" s="17">
        <v>3</v>
      </c>
      <c r="I1075" s="91">
        <v>-6</v>
      </c>
      <c r="J1075" s="91">
        <v>0</v>
      </c>
      <c r="K1075" s="17" t="s">
        <v>144</v>
      </c>
    </row>
    <row r="1076" spans="1:11" ht="12.75">
      <c r="A1076" s="37">
        <v>35</v>
      </c>
      <c r="B1076" s="37" t="s">
        <v>84</v>
      </c>
      <c r="C1076" s="90" t="s">
        <v>71</v>
      </c>
      <c r="D1076" s="32">
        <v>3508</v>
      </c>
      <c r="E1076" s="17">
        <v>51</v>
      </c>
      <c r="F1076" s="17">
        <v>0</v>
      </c>
      <c r="G1076" s="17">
        <v>14</v>
      </c>
      <c r="H1076" s="17">
        <v>3</v>
      </c>
      <c r="I1076" s="91">
        <v>-20</v>
      </c>
      <c r="J1076" s="91">
        <v>0</v>
      </c>
      <c r="K1076" s="17" t="s">
        <v>160</v>
      </c>
    </row>
    <row r="1077" spans="1:11" ht="12.75">
      <c r="A1077" s="37">
        <v>36</v>
      </c>
      <c r="B1077" s="37" t="s">
        <v>80</v>
      </c>
      <c r="C1077" s="90" t="s">
        <v>81</v>
      </c>
      <c r="D1077" s="32">
        <v>3245</v>
      </c>
      <c r="E1077" s="17">
        <v>0</v>
      </c>
      <c r="F1077" s="17">
        <v>0</v>
      </c>
      <c r="G1077" s="17">
        <v>16</v>
      </c>
      <c r="H1077" s="17">
        <v>3</v>
      </c>
      <c r="I1077" s="91">
        <v>-73</v>
      </c>
      <c r="J1077" s="91">
        <v>0</v>
      </c>
      <c r="K1077" s="17" t="s">
        <v>156</v>
      </c>
    </row>
    <row r="1078" spans="1:11" ht="12.75">
      <c r="A1078" s="37">
        <v>37</v>
      </c>
      <c r="B1078" s="37" t="s">
        <v>88</v>
      </c>
      <c r="C1078" s="90" t="s">
        <v>89</v>
      </c>
      <c r="D1078" s="32">
        <v>2878</v>
      </c>
      <c r="E1078" s="17">
        <v>51</v>
      </c>
      <c r="F1078" s="17">
        <v>17</v>
      </c>
      <c r="G1078" s="17">
        <v>20</v>
      </c>
      <c r="H1078" s="17">
        <v>2</v>
      </c>
      <c r="I1078" s="91">
        <v>10</v>
      </c>
      <c r="J1078" s="91">
        <v>0</v>
      </c>
      <c r="K1078" s="17" t="s">
        <v>156</v>
      </c>
    </row>
    <row r="1079" spans="1:11" ht="12.75">
      <c r="A1079" s="37">
        <v>38</v>
      </c>
      <c r="B1079" s="37" t="s">
        <v>96</v>
      </c>
      <c r="C1079" s="90" t="s">
        <v>89</v>
      </c>
      <c r="D1079" s="32">
        <v>2416</v>
      </c>
      <c r="E1079" s="17">
        <v>0</v>
      </c>
      <c r="F1079" s="17">
        <v>0</v>
      </c>
      <c r="G1079" s="17">
        <v>28</v>
      </c>
      <c r="H1079" s="17">
        <v>2</v>
      </c>
      <c r="I1079" s="91">
        <v>-66</v>
      </c>
      <c r="J1079" s="91">
        <v>0</v>
      </c>
      <c r="K1079" s="17" t="s">
        <v>156</v>
      </c>
    </row>
    <row r="1080" spans="1:11" ht="12.75">
      <c r="A1080" s="37">
        <v>39</v>
      </c>
      <c r="B1080" s="37" t="s">
        <v>82</v>
      </c>
      <c r="C1080" s="90" t="s">
        <v>83</v>
      </c>
      <c r="D1080" s="32">
        <v>2075</v>
      </c>
      <c r="E1080" s="17">
        <v>70</v>
      </c>
      <c r="F1080" s="17">
        <v>0</v>
      </c>
      <c r="G1080" s="17">
        <v>2</v>
      </c>
      <c r="H1080" s="17">
        <v>1</v>
      </c>
      <c r="I1080" s="91">
        <v>49</v>
      </c>
      <c r="J1080" s="91">
        <v>0</v>
      </c>
      <c r="K1080" s="17" t="s">
        <v>156</v>
      </c>
    </row>
    <row r="1081" spans="1:11" ht="12.75">
      <c r="A1081" s="37">
        <v>40</v>
      </c>
      <c r="B1081" s="37" t="s">
        <v>94</v>
      </c>
      <c r="C1081" s="90" t="s">
        <v>83</v>
      </c>
      <c r="D1081" s="32">
        <v>1316</v>
      </c>
      <c r="E1081" s="17">
        <v>0</v>
      </c>
      <c r="F1081" s="17">
        <v>0</v>
      </c>
      <c r="G1081" s="17">
        <v>4</v>
      </c>
      <c r="H1081" s="17">
        <v>1</v>
      </c>
      <c r="I1081" s="91">
        <v>-23</v>
      </c>
      <c r="J1081" s="91">
        <v>0</v>
      </c>
      <c r="K1081" s="17" t="s">
        <v>144</v>
      </c>
    </row>
    <row r="1082" spans="1:11" ht="12.75">
      <c r="A1082" s="37">
        <v>41</v>
      </c>
      <c r="B1082" s="37" t="s">
        <v>90</v>
      </c>
      <c r="C1082" s="90" t="s">
        <v>91</v>
      </c>
      <c r="D1082" s="32">
        <v>1268</v>
      </c>
      <c r="E1082" s="17">
        <v>0</v>
      </c>
      <c r="F1082" s="17">
        <v>0</v>
      </c>
      <c r="G1082" s="17">
        <v>2</v>
      </c>
      <c r="H1082" s="17">
        <v>1</v>
      </c>
      <c r="I1082" s="91">
        <v>-21</v>
      </c>
      <c r="J1082" s="91">
        <v>0</v>
      </c>
      <c r="K1082" s="17" t="s">
        <v>144</v>
      </c>
    </row>
    <row r="1083" spans="1:11" ht="12.75">
      <c r="A1083" s="37">
        <v>42</v>
      </c>
      <c r="B1083" s="37" t="s">
        <v>99</v>
      </c>
      <c r="C1083" s="90" t="s">
        <v>75</v>
      </c>
      <c r="D1083" s="32">
        <v>1262</v>
      </c>
      <c r="E1083" s="17">
        <v>0</v>
      </c>
      <c r="F1083" s="17">
        <v>0</v>
      </c>
      <c r="G1083" s="17">
        <v>8</v>
      </c>
      <c r="H1083" s="17">
        <v>1</v>
      </c>
      <c r="I1083" s="91">
        <v>-27</v>
      </c>
      <c r="J1083" s="91">
        <v>0</v>
      </c>
      <c r="K1083" s="17" t="s">
        <v>144</v>
      </c>
    </row>
    <row r="1084" spans="1:11" ht="12.75">
      <c r="A1084" s="37">
        <v>43</v>
      </c>
      <c r="B1084" s="37" t="s">
        <v>100</v>
      </c>
      <c r="C1084" s="90" t="s">
        <v>101</v>
      </c>
      <c r="D1084" s="32">
        <v>1146</v>
      </c>
      <c r="E1084" s="17">
        <v>0</v>
      </c>
      <c r="F1084" s="17">
        <v>0</v>
      </c>
      <c r="G1084" s="17">
        <v>14</v>
      </c>
      <c r="H1084" s="17">
        <v>1</v>
      </c>
      <c r="I1084" s="91">
        <v>-33</v>
      </c>
      <c r="J1084" s="91">
        <v>0</v>
      </c>
      <c r="K1084" s="17" t="s">
        <v>144</v>
      </c>
    </row>
    <row r="1085" spans="1:11" ht="12.75">
      <c r="A1085" s="37"/>
      <c r="B1085" s="37"/>
      <c r="C1085" s="37"/>
      <c r="D1085" s="32"/>
      <c r="E1085" s="32">
        <f aca="true" t="shared" si="21" ref="E1085:J1085">SUM(E1042:E1084)</f>
        <v>11509</v>
      </c>
      <c r="F1085" s="32">
        <f t="shared" si="21"/>
        <v>1354</v>
      </c>
      <c r="G1085" s="32">
        <f t="shared" si="21"/>
        <v>4221</v>
      </c>
      <c r="H1085" s="32">
        <f t="shared" si="21"/>
        <v>677</v>
      </c>
      <c r="I1085" s="32">
        <f t="shared" si="21"/>
        <v>-4221</v>
      </c>
      <c r="J1085" s="32">
        <f t="shared" si="21"/>
        <v>10000</v>
      </c>
      <c r="K1085" s="32">
        <f>(J1085/1000)*10</f>
        <v>100</v>
      </c>
    </row>
    <row r="1087" spans="1:11" ht="18">
      <c r="A1087" s="321" t="s">
        <v>102</v>
      </c>
      <c r="B1087" s="321"/>
      <c r="C1087" s="321"/>
      <c r="D1087" s="321"/>
      <c r="E1087" s="321"/>
      <c r="F1087" s="321"/>
      <c r="G1087" s="321"/>
      <c r="H1087" s="321"/>
      <c r="I1087" s="321"/>
      <c r="J1087" s="321"/>
      <c r="K1087" s="321"/>
    </row>
    <row r="1088" spans="1:11" ht="18">
      <c r="A1088" s="321" t="s">
        <v>199</v>
      </c>
      <c r="B1088" s="321"/>
      <c r="C1088" s="321"/>
      <c r="D1088" s="321"/>
      <c r="E1088" s="321"/>
      <c r="F1088" s="321"/>
      <c r="G1088" s="321"/>
      <c r="H1088" s="321"/>
      <c r="I1088" s="321"/>
      <c r="J1088" s="321"/>
      <c r="K1088" s="321"/>
    </row>
    <row r="1089" spans="1:11" ht="12.75">
      <c r="A1089" s="69" t="s">
        <v>63</v>
      </c>
      <c r="B1089" s="69" t="s">
        <v>64</v>
      </c>
      <c r="C1089" s="69" t="s">
        <v>65</v>
      </c>
      <c r="D1089" s="69" t="s">
        <v>66</v>
      </c>
      <c r="E1089" s="68" t="s">
        <v>9</v>
      </c>
      <c r="F1089" s="68" t="s">
        <v>10</v>
      </c>
      <c r="G1089" s="68" t="s">
        <v>11</v>
      </c>
      <c r="H1089" s="68" t="s">
        <v>67</v>
      </c>
      <c r="I1089" s="68" t="s">
        <v>68</v>
      </c>
      <c r="J1089" s="68"/>
      <c r="K1089" s="68" t="s">
        <v>69</v>
      </c>
    </row>
    <row r="1090" spans="1:11" ht="12.75">
      <c r="A1090" s="37">
        <v>1</v>
      </c>
      <c r="B1090" s="37" t="s">
        <v>0</v>
      </c>
      <c r="C1090" s="90" t="s">
        <v>1</v>
      </c>
      <c r="D1090" s="32">
        <v>46266</v>
      </c>
      <c r="E1090" s="17">
        <v>901</v>
      </c>
      <c r="F1090" s="17">
        <v>109</v>
      </c>
      <c r="G1090" s="17">
        <v>168</v>
      </c>
      <c r="H1090" s="17">
        <v>28</v>
      </c>
      <c r="I1090" s="91">
        <v>310</v>
      </c>
      <c r="J1090" s="91"/>
      <c r="K1090" s="17" t="s">
        <v>144</v>
      </c>
    </row>
    <row r="1091" spans="1:11" ht="12.75">
      <c r="A1091" s="37">
        <v>2</v>
      </c>
      <c r="B1091" s="37" t="s">
        <v>30</v>
      </c>
      <c r="C1091" s="90" t="s">
        <v>31</v>
      </c>
      <c r="D1091" s="32">
        <v>45952</v>
      </c>
      <c r="E1091" s="17">
        <v>737</v>
      </c>
      <c r="F1091" s="17">
        <v>132</v>
      </c>
      <c r="G1091" s="17">
        <v>138</v>
      </c>
      <c r="H1091" s="17">
        <v>27</v>
      </c>
      <c r="I1091" s="91">
        <v>218</v>
      </c>
      <c r="J1091" s="91">
        <v>1000</v>
      </c>
      <c r="K1091" s="17" t="s">
        <v>144</v>
      </c>
    </row>
    <row r="1092" spans="1:11" ht="12.75">
      <c r="A1092" s="37">
        <v>3</v>
      </c>
      <c r="B1092" s="37" t="s">
        <v>37</v>
      </c>
      <c r="C1092" s="90" t="s">
        <v>31</v>
      </c>
      <c r="D1092" s="32">
        <v>43536</v>
      </c>
      <c r="E1092" s="17">
        <v>837</v>
      </c>
      <c r="F1092" s="17">
        <v>115</v>
      </c>
      <c r="G1092" s="17">
        <v>116</v>
      </c>
      <c r="H1092" s="17">
        <v>28</v>
      </c>
      <c r="I1092" s="91">
        <v>304</v>
      </c>
      <c r="J1092" s="91"/>
      <c r="K1092" s="17" t="s">
        <v>144</v>
      </c>
    </row>
    <row r="1093" spans="1:11" ht="12.75">
      <c r="A1093" s="37">
        <v>4</v>
      </c>
      <c r="B1093" s="37" t="s">
        <v>34</v>
      </c>
      <c r="C1093" s="90" t="s">
        <v>35</v>
      </c>
      <c r="D1093" s="32">
        <v>43386</v>
      </c>
      <c r="E1093" s="17">
        <v>774</v>
      </c>
      <c r="F1093" s="17">
        <v>116</v>
      </c>
      <c r="G1093" s="17">
        <v>184</v>
      </c>
      <c r="H1093" s="17">
        <v>27</v>
      </c>
      <c r="I1093" s="91">
        <v>193</v>
      </c>
      <c r="J1093" s="91">
        <v>1000</v>
      </c>
      <c r="K1093" s="17" t="s">
        <v>144</v>
      </c>
    </row>
    <row r="1094" spans="1:11" ht="12.75">
      <c r="A1094" s="37">
        <v>5</v>
      </c>
      <c r="B1094" s="37" t="s">
        <v>36</v>
      </c>
      <c r="C1094" s="90" t="s">
        <v>1</v>
      </c>
      <c r="D1094" s="32">
        <v>42575</v>
      </c>
      <c r="E1094" s="17">
        <v>673</v>
      </c>
      <c r="F1094" s="17">
        <v>65</v>
      </c>
      <c r="G1094" s="17">
        <v>168</v>
      </c>
      <c r="H1094" s="17">
        <v>28</v>
      </c>
      <c r="I1094" s="91">
        <v>38</v>
      </c>
      <c r="J1094" s="91"/>
      <c r="K1094" s="17" t="s">
        <v>144</v>
      </c>
    </row>
    <row r="1095" spans="1:11" ht="12.75">
      <c r="A1095" s="37">
        <v>6</v>
      </c>
      <c r="B1095" s="37" t="s">
        <v>38</v>
      </c>
      <c r="C1095" s="90" t="s">
        <v>1</v>
      </c>
      <c r="D1095" s="32">
        <v>42358</v>
      </c>
      <c r="E1095" s="17">
        <v>684</v>
      </c>
      <c r="F1095" s="17">
        <v>63</v>
      </c>
      <c r="G1095" s="17">
        <v>170</v>
      </c>
      <c r="H1095" s="17">
        <v>28</v>
      </c>
      <c r="I1095" s="91">
        <v>45</v>
      </c>
      <c r="J1095" s="91"/>
      <c r="K1095" s="17" t="s">
        <v>144</v>
      </c>
    </row>
    <row r="1096" spans="1:11" ht="12.75">
      <c r="A1096" s="37">
        <v>7</v>
      </c>
      <c r="B1096" s="37" t="s">
        <v>39</v>
      </c>
      <c r="C1096" s="90" t="s">
        <v>1</v>
      </c>
      <c r="D1096" s="32">
        <v>39583</v>
      </c>
      <c r="E1096" s="17">
        <v>455</v>
      </c>
      <c r="F1096" s="17">
        <v>69</v>
      </c>
      <c r="G1096" s="17">
        <v>182</v>
      </c>
      <c r="H1096" s="17">
        <v>27</v>
      </c>
      <c r="I1096" s="91">
        <v>-171</v>
      </c>
      <c r="J1096" s="91">
        <v>1000</v>
      </c>
      <c r="K1096" s="17" t="s">
        <v>144</v>
      </c>
    </row>
    <row r="1097" spans="1:11" ht="12.75">
      <c r="A1097" s="37">
        <v>8</v>
      </c>
      <c r="B1097" s="37" t="s">
        <v>40</v>
      </c>
      <c r="C1097" s="90" t="s">
        <v>1</v>
      </c>
      <c r="D1097" s="32">
        <v>39123</v>
      </c>
      <c r="E1097" s="17">
        <v>358</v>
      </c>
      <c r="F1097" s="17">
        <v>23</v>
      </c>
      <c r="G1097" s="17">
        <v>110</v>
      </c>
      <c r="H1097" s="17">
        <v>26</v>
      </c>
      <c r="I1097" s="91">
        <v>-223</v>
      </c>
      <c r="J1097" s="91">
        <v>2000</v>
      </c>
      <c r="K1097" s="17" t="s">
        <v>144</v>
      </c>
    </row>
    <row r="1098" spans="1:11" ht="12.75">
      <c r="A1098" s="37">
        <v>9</v>
      </c>
      <c r="B1098" s="37" t="s">
        <v>47</v>
      </c>
      <c r="C1098" s="90" t="s">
        <v>1</v>
      </c>
      <c r="D1098" s="32">
        <v>38623</v>
      </c>
      <c r="E1098" s="17">
        <v>400</v>
      </c>
      <c r="F1098" s="17">
        <v>29</v>
      </c>
      <c r="G1098" s="17">
        <v>94</v>
      </c>
      <c r="H1098" s="17">
        <v>28</v>
      </c>
      <c r="I1098" s="91">
        <v>-197</v>
      </c>
      <c r="J1098" s="91"/>
      <c r="K1098" s="17" t="s">
        <v>144</v>
      </c>
    </row>
    <row r="1099" spans="1:11" ht="12.75">
      <c r="A1099" s="37">
        <v>10</v>
      </c>
      <c r="B1099" s="37" t="s">
        <v>41</v>
      </c>
      <c r="C1099" s="90" t="s">
        <v>42</v>
      </c>
      <c r="D1099" s="32">
        <v>38307</v>
      </c>
      <c r="E1099" s="17">
        <v>295</v>
      </c>
      <c r="F1099" s="17">
        <v>31</v>
      </c>
      <c r="G1099" s="17">
        <v>132</v>
      </c>
      <c r="H1099" s="17">
        <v>28</v>
      </c>
      <c r="I1099" s="91">
        <v>-338</v>
      </c>
      <c r="J1099" s="91"/>
      <c r="K1099" s="17" t="s">
        <v>144</v>
      </c>
    </row>
    <row r="1100" spans="1:11" ht="12.75">
      <c r="A1100" s="37">
        <v>11</v>
      </c>
      <c r="B1100" s="37" t="s">
        <v>44</v>
      </c>
      <c r="C1100" s="90" t="s">
        <v>1</v>
      </c>
      <c r="D1100" s="32">
        <v>38057</v>
      </c>
      <c r="E1100" s="17">
        <v>331</v>
      </c>
      <c r="F1100" s="17">
        <v>57</v>
      </c>
      <c r="G1100" s="17">
        <v>184</v>
      </c>
      <c r="H1100" s="17">
        <v>28</v>
      </c>
      <c r="I1100" s="91">
        <v>-328</v>
      </c>
      <c r="J1100" s="91"/>
      <c r="K1100" s="17" t="s">
        <v>144</v>
      </c>
    </row>
    <row r="1101" spans="1:11" ht="12.75">
      <c r="A1101" s="37">
        <v>12</v>
      </c>
      <c r="B1101" s="37" t="s">
        <v>43</v>
      </c>
      <c r="C1101" s="90" t="s">
        <v>1</v>
      </c>
      <c r="D1101" s="32">
        <v>36701</v>
      </c>
      <c r="E1101" s="17">
        <v>381</v>
      </c>
      <c r="F1101" s="17">
        <v>39</v>
      </c>
      <c r="G1101" s="17">
        <v>232</v>
      </c>
      <c r="H1101" s="17">
        <v>27</v>
      </c>
      <c r="I1101" s="91">
        <v>-325</v>
      </c>
      <c r="J1101" s="91">
        <v>1000</v>
      </c>
      <c r="K1101" s="17" t="s">
        <v>144</v>
      </c>
    </row>
    <row r="1102" spans="1:11" ht="12.75">
      <c r="A1102" s="37">
        <v>13</v>
      </c>
      <c r="B1102" s="37" t="s">
        <v>48</v>
      </c>
      <c r="C1102" s="90" t="s">
        <v>42</v>
      </c>
      <c r="D1102" s="32">
        <v>34784</v>
      </c>
      <c r="E1102" s="17">
        <v>297</v>
      </c>
      <c r="F1102" s="17">
        <v>26</v>
      </c>
      <c r="G1102" s="17">
        <v>178</v>
      </c>
      <c r="H1102" s="17">
        <v>25</v>
      </c>
      <c r="I1102" s="91">
        <v>-330</v>
      </c>
      <c r="J1102" s="91"/>
      <c r="K1102" s="17" t="s">
        <v>144</v>
      </c>
    </row>
    <row r="1103" spans="1:11" ht="12.75">
      <c r="A1103" s="37">
        <v>14</v>
      </c>
      <c r="B1103" s="37" t="s">
        <v>51</v>
      </c>
      <c r="C1103" s="90" t="s">
        <v>1</v>
      </c>
      <c r="D1103" s="32">
        <v>33682</v>
      </c>
      <c r="E1103" s="17">
        <v>397</v>
      </c>
      <c r="F1103" s="17">
        <v>37</v>
      </c>
      <c r="G1103" s="17">
        <v>244</v>
      </c>
      <c r="H1103" s="17">
        <v>28</v>
      </c>
      <c r="I1103" s="91">
        <v>-342</v>
      </c>
      <c r="J1103" s="91"/>
      <c r="K1103" s="17" t="s">
        <v>161</v>
      </c>
    </row>
    <row r="1104" spans="1:11" ht="12.75">
      <c r="A1104" s="37">
        <v>15</v>
      </c>
      <c r="B1104" s="37" t="s">
        <v>49</v>
      </c>
      <c r="C1104" s="90" t="s">
        <v>35</v>
      </c>
      <c r="D1104" s="32">
        <v>33306</v>
      </c>
      <c r="E1104" s="17">
        <v>255</v>
      </c>
      <c r="F1104" s="17">
        <v>12</v>
      </c>
      <c r="G1104" s="17">
        <v>124</v>
      </c>
      <c r="H1104" s="17">
        <v>26</v>
      </c>
      <c r="I1104" s="91">
        <v>-351</v>
      </c>
      <c r="J1104" s="91">
        <v>2000</v>
      </c>
      <c r="K1104" s="17" t="s">
        <v>156</v>
      </c>
    </row>
    <row r="1105" spans="1:11" ht="12.75">
      <c r="A1105" s="37">
        <v>16</v>
      </c>
      <c r="B1105" s="37" t="s">
        <v>50</v>
      </c>
      <c r="C1105" s="90" t="s">
        <v>42</v>
      </c>
      <c r="D1105" s="32">
        <v>32217</v>
      </c>
      <c r="E1105" s="17">
        <v>0</v>
      </c>
      <c r="F1105" s="17">
        <v>0</v>
      </c>
      <c r="G1105" s="17">
        <v>182</v>
      </c>
      <c r="H1105" s="17">
        <v>27</v>
      </c>
      <c r="I1105" s="91">
        <v>-695</v>
      </c>
      <c r="J1105" s="91"/>
      <c r="K1105" s="17" t="s">
        <v>144</v>
      </c>
    </row>
    <row r="1106" spans="1:11" ht="12.75">
      <c r="A1106" s="37">
        <v>17</v>
      </c>
      <c r="B1106" s="37" t="s">
        <v>52</v>
      </c>
      <c r="C1106" s="90" t="s">
        <v>35</v>
      </c>
      <c r="D1106" s="32">
        <v>32207</v>
      </c>
      <c r="E1106" s="17">
        <v>235</v>
      </c>
      <c r="F1106" s="17">
        <v>26</v>
      </c>
      <c r="G1106" s="17">
        <v>250</v>
      </c>
      <c r="H1106" s="17">
        <v>28</v>
      </c>
      <c r="I1106" s="91">
        <v>-521</v>
      </c>
      <c r="J1106" s="91"/>
      <c r="K1106" s="17" t="s">
        <v>144</v>
      </c>
    </row>
    <row r="1107" spans="1:11" ht="12.75">
      <c r="A1107" s="37">
        <v>18</v>
      </c>
      <c r="B1107" s="37" t="s">
        <v>53</v>
      </c>
      <c r="C1107" s="90" t="s">
        <v>1</v>
      </c>
      <c r="D1107" s="32">
        <v>31237</v>
      </c>
      <c r="E1107" s="17">
        <v>673</v>
      </c>
      <c r="F1107" s="17">
        <v>99</v>
      </c>
      <c r="G1107" s="17">
        <v>118</v>
      </c>
      <c r="H1107" s="17">
        <v>18</v>
      </c>
      <c r="I1107" s="91">
        <v>312</v>
      </c>
      <c r="J1107" s="91">
        <v>2000</v>
      </c>
      <c r="K1107" s="17" t="s">
        <v>144</v>
      </c>
    </row>
    <row r="1108" spans="1:11" ht="12.75">
      <c r="A1108" s="37">
        <v>19</v>
      </c>
      <c r="B1108" s="37" t="s">
        <v>55</v>
      </c>
      <c r="C1108" s="90" t="s">
        <v>1</v>
      </c>
      <c r="D1108" s="32">
        <v>30260</v>
      </c>
      <c r="E1108" s="17">
        <v>180</v>
      </c>
      <c r="F1108" s="17">
        <v>39</v>
      </c>
      <c r="G1108" s="17">
        <v>114</v>
      </c>
      <c r="H1108" s="17">
        <v>28</v>
      </c>
      <c r="I1108" s="91">
        <v>-427</v>
      </c>
      <c r="J1108" s="91"/>
      <c r="K1108" s="17" t="s">
        <v>161</v>
      </c>
    </row>
    <row r="1109" spans="1:11" ht="12.75">
      <c r="A1109" s="37">
        <v>20</v>
      </c>
      <c r="B1109" s="37" t="s">
        <v>57</v>
      </c>
      <c r="C1109" s="90" t="s">
        <v>1</v>
      </c>
      <c r="D1109" s="32">
        <v>29055</v>
      </c>
      <c r="E1109" s="17">
        <v>180</v>
      </c>
      <c r="F1109" s="17">
        <v>33</v>
      </c>
      <c r="G1109" s="17">
        <v>150</v>
      </c>
      <c r="H1109" s="17">
        <v>25</v>
      </c>
      <c r="I1109" s="91">
        <v>-412</v>
      </c>
      <c r="J1109" s="91"/>
      <c r="K1109" s="17" t="s">
        <v>156</v>
      </c>
    </row>
    <row r="1110" spans="1:11" ht="12.75">
      <c r="A1110" s="37">
        <v>21</v>
      </c>
      <c r="B1110" s="37" t="s">
        <v>56</v>
      </c>
      <c r="C1110" s="90" t="s">
        <v>42</v>
      </c>
      <c r="D1110" s="32">
        <v>27590</v>
      </c>
      <c r="E1110" s="17">
        <v>51</v>
      </c>
      <c r="F1110" s="17">
        <v>0</v>
      </c>
      <c r="G1110" s="17">
        <v>94</v>
      </c>
      <c r="H1110" s="17">
        <v>25</v>
      </c>
      <c r="I1110" s="91">
        <v>-518</v>
      </c>
      <c r="J1110" s="91"/>
      <c r="K1110" s="17" t="s">
        <v>144</v>
      </c>
    </row>
    <row r="1111" spans="1:11" ht="12.75">
      <c r="A1111" s="37">
        <v>22</v>
      </c>
      <c r="B1111" s="37" t="s">
        <v>59</v>
      </c>
      <c r="C1111" s="90" t="s">
        <v>1</v>
      </c>
      <c r="D1111" s="32">
        <v>25406</v>
      </c>
      <c r="E1111" s="17">
        <v>459</v>
      </c>
      <c r="F1111" s="17">
        <v>69</v>
      </c>
      <c r="G1111" s="17">
        <v>122</v>
      </c>
      <c r="H1111" s="17">
        <v>16</v>
      </c>
      <c r="I1111" s="91">
        <v>102</v>
      </c>
      <c r="J1111" s="91"/>
      <c r="K1111" s="17" t="s">
        <v>144</v>
      </c>
    </row>
    <row r="1112" spans="1:11" ht="12.75">
      <c r="A1112" s="37">
        <v>23</v>
      </c>
      <c r="B1112" s="37" t="s">
        <v>58</v>
      </c>
      <c r="C1112" s="90" t="s">
        <v>87</v>
      </c>
      <c r="D1112" s="32">
        <v>24832</v>
      </c>
      <c r="E1112" s="17">
        <v>233</v>
      </c>
      <c r="F1112" s="17">
        <v>27</v>
      </c>
      <c r="G1112" s="17">
        <v>142</v>
      </c>
      <c r="H1112" s="17">
        <v>20</v>
      </c>
      <c r="I1112" s="91">
        <v>-262</v>
      </c>
      <c r="J1112" s="91"/>
      <c r="K1112" s="17" t="s">
        <v>144</v>
      </c>
    </row>
    <row r="1113" spans="1:11" ht="12.75">
      <c r="A1113" s="37">
        <v>24</v>
      </c>
      <c r="B1113" s="37" t="s">
        <v>62</v>
      </c>
      <c r="C1113" s="90" t="s">
        <v>61</v>
      </c>
      <c r="D1113" s="32">
        <v>21140</v>
      </c>
      <c r="E1113" s="17">
        <v>295</v>
      </c>
      <c r="F1113" s="17">
        <v>26</v>
      </c>
      <c r="G1113" s="17">
        <v>204</v>
      </c>
      <c r="H1113" s="17">
        <v>17</v>
      </c>
      <c r="I1113" s="91">
        <v>-206</v>
      </c>
      <c r="J1113" s="91"/>
      <c r="K1113" s="17" t="s">
        <v>144</v>
      </c>
    </row>
    <row r="1114" spans="1:11" ht="12.75">
      <c r="A1114" s="37">
        <v>25</v>
      </c>
      <c r="B1114" s="37" t="s">
        <v>73</v>
      </c>
      <c r="C1114" s="90" t="s">
        <v>71</v>
      </c>
      <c r="D1114" s="32">
        <v>15388</v>
      </c>
      <c r="E1114" s="17">
        <v>265</v>
      </c>
      <c r="F1114" s="17">
        <v>0</v>
      </c>
      <c r="G1114" s="17">
        <v>78</v>
      </c>
      <c r="H1114" s="17">
        <v>10</v>
      </c>
      <c r="I1114" s="91">
        <v>-3</v>
      </c>
      <c r="J1114" s="91"/>
      <c r="K1114" s="17" t="s">
        <v>144</v>
      </c>
    </row>
    <row r="1115" spans="1:11" ht="12.75">
      <c r="A1115" s="37">
        <v>26</v>
      </c>
      <c r="B1115" s="37" t="s">
        <v>76</v>
      </c>
      <c r="C1115" s="90" t="s">
        <v>71</v>
      </c>
      <c r="D1115" s="32">
        <v>14548</v>
      </c>
      <c r="E1115" s="17">
        <v>210</v>
      </c>
      <c r="F1115" s="17">
        <v>22</v>
      </c>
      <c r="G1115" s="17">
        <v>94</v>
      </c>
      <c r="H1115" s="17">
        <v>11</v>
      </c>
      <c r="I1115" s="91">
        <v>-71</v>
      </c>
      <c r="J1115" s="91"/>
      <c r="K1115" s="17" t="s">
        <v>144</v>
      </c>
    </row>
    <row r="1116" spans="1:11" ht="12.75">
      <c r="A1116" s="37">
        <v>27</v>
      </c>
      <c r="B1116" s="37" t="s">
        <v>70</v>
      </c>
      <c r="C1116" s="90" t="s">
        <v>71</v>
      </c>
      <c r="D1116" s="32">
        <v>13725</v>
      </c>
      <c r="E1116" s="17">
        <v>60</v>
      </c>
      <c r="F1116" s="17">
        <v>12</v>
      </c>
      <c r="G1116" s="17">
        <v>60</v>
      </c>
      <c r="H1116" s="17">
        <v>10</v>
      </c>
      <c r="I1116" s="91">
        <v>-178</v>
      </c>
      <c r="J1116" s="91"/>
      <c r="K1116" s="17" t="s">
        <v>144</v>
      </c>
    </row>
    <row r="1117" spans="1:11" ht="12.75">
      <c r="A1117" s="37">
        <v>28</v>
      </c>
      <c r="B1117" s="37" t="s">
        <v>72</v>
      </c>
      <c r="C1117" s="90" t="s">
        <v>1</v>
      </c>
      <c r="D1117" s="32">
        <v>13675</v>
      </c>
      <c r="E1117" s="17">
        <v>350</v>
      </c>
      <c r="F1117" s="17">
        <v>59</v>
      </c>
      <c r="G1117" s="17">
        <v>46</v>
      </c>
      <c r="H1117" s="17">
        <v>8</v>
      </c>
      <c r="I1117" s="91">
        <v>211</v>
      </c>
      <c r="J1117" s="91"/>
      <c r="K1117" s="17" t="s">
        <v>161</v>
      </c>
    </row>
    <row r="1118" spans="1:11" ht="12.75">
      <c r="A1118" s="37">
        <v>29</v>
      </c>
      <c r="B1118" s="37" t="s">
        <v>85</v>
      </c>
      <c r="C1118" s="90" t="s">
        <v>86</v>
      </c>
      <c r="D1118" s="32">
        <v>12359</v>
      </c>
      <c r="E1118" s="17">
        <v>185</v>
      </c>
      <c r="F1118" s="17">
        <v>0</v>
      </c>
      <c r="G1118" s="17">
        <v>42</v>
      </c>
      <c r="H1118" s="17">
        <v>8</v>
      </c>
      <c r="I1118" s="91">
        <v>-9</v>
      </c>
      <c r="J1118" s="91"/>
      <c r="K1118" s="17" t="s">
        <v>156</v>
      </c>
    </row>
    <row r="1119" spans="1:11" ht="12.75">
      <c r="A1119" s="37">
        <v>30</v>
      </c>
      <c r="B1119" s="37" t="s">
        <v>74</v>
      </c>
      <c r="C1119" s="90" t="s">
        <v>75</v>
      </c>
      <c r="D1119" s="32">
        <v>11021</v>
      </c>
      <c r="E1119" s="17">
        <v>182</v>
      </c>
      <c r="F1119" s="17">
        <v>29</v>
      </c>
      <c r="G1119" s="17">
        <v>60</v>
      </c>
      <c r="H1119" s="17">
        <v>7</v>
      </c>
      <c r="I1119" s="91">
        <v>18</v>
      </c>
      <c r="J1119" s="91"/>
      <c r="K1119" s="17" t="s">
        <v>144</v>
      </c>
    </row>
    <row r="1120" spans="1:11" ht="12.75">
      <c r="A1120" s="37">
        <v>31</v>
      </c>
      <c r="B1120" s="37" t="s">
        <v>79</v>
      </c>
      <c r="C1120" s="90" t="s">
        <v>81</v>
      </c>
      <c r="D1120" s="32">
        <v>10002</v>
      </c>
      <c r="E1120" s="17">
        <v>220</v>
      </c>
      <c r="F1120" s="17">
        <v>0</v>
      </c>
      <c r="G1120" s="17">
        <v>25</v>
      </c>
      <c r="H1120" s="17">
        <v>6</v>
      </c>
      <c r="I1120" s="91">
        <v>81</v>
      </c>
      <c r="J1120" s="91"/>
      <c r="K1120" s="17" t="s">
        <v>144</v>
      </c>
    </row>
    <row r="1121" spans="1:11" ht="12.75">
      <c r="A1121" s="37">
        <v>32</v>
      </c>
      <c r="B1121" s="37" t="s">
        <v>77</v>
      </c>
      <c r="C1121" s="90" t="s">
        <v>71</v>
      </c>
      <c r="D1121" s="32">
        <v>9932</v>
      </c>
      <c r="E1121" s="17">
        <v>128</v>
      </c>
      <c r="F1121" s="17">
        <v>11</v>
      </c>
      <c r="G1121" s="17">
        <v>34</v>
      </c>
      <c r="H1121" s="17">
        <v>7</v>
      </c>
      <c r="I1121" s="91">
        <v>-28</v>
      </c>
      <c r="J1121" s="91"/>
      <c r="K1121" s="17" t="s">
        <v>144</v>
      </c>
    </row>
    <row r="1122" spans="1:11" ht="12.75">
      <c r="A1122" s="37">
        <v>33</v>
      </c>
      <c r="B1122" s="37" t="s">
        <v>78</v>
      </c>
      <c r="C1122" s="90" t="s">
        <v>42</v>
      </c>
      <c r="D1122" s="32">
        <v>4986</v>
      </c>
      <c r="E1122" s="17">
        <v>60</v>
      </c>
      <c r="F1122" s="17">
        <v>0</v>
      </c>
      <c r="G1122" s="17">
        <v>8</v>
      </c>
      <c r="H1122" s="17">
        <v>4</v>
      </c>
      <c r="I1122" s="91">
        <v>-24</v>
      </c>
      <c r="J1122" s="91"/>
      <c r="K1122" s="17" t="s">
        <v>144</v>
      </c>
    </row>
    <row r="1123" spans="1:11" ht="12.75">
      <c r="A1123" s="37">
        <v>34</v>
      </c>
      <c r="B1123" s="37" t="s">
        <v>84</v>
      </c>
      <c r="C1123" s="90" t="s">
        <v>71</v>
      </c>
      <c r="D1123" s="32">
        <v>4552</v>
      </c>
      <c r="E1123" s="17">
        <v>51</v>
      </c>
      <c r="F1123" s="17">
        <v>0</v>
      </c>
      <c r="G1123" s="17">
        <v>18</v>
      </c>
      <c r="H1123" s="17">
        <v>4</v>
      </c>
      <c r="I1123" s="91">
        <v>-43</v>
      </c>
      <c r="J1123" s="91"/>
      <c r="K1123" s="17" t="s">
        <v>161</v>
      </c>
    </row>
    <row r="1124" spans="1:11" ht="12.75">
      <c r="A1124" s="37">
        <v>35</v>
      </c>
      <c r="B1124" s="37" t="s">
        <v>97</v>
      </c>
      <c r="C1124" s="90" t="s">
        <v>98</v>
      </c>
      <c r="D1124" s="32">
        <v>4328</v>
      </c>
      <c r="E1124" s="17">
        <v>55</v>
      </c>
      <c r="F1124" s="17">
        <v>16</v>
      </c>
      <c r="G1124" s="17">
        <v>20</v>
      </c>
      <c r="H1124" s="17">
        <v>3</v>
      </c>
      <c r="I1124" s="91">
        <v>-6</v>
      </c>
      <c r="J1124" s="91"/>
      <c r="K1124" s="17" t="s">
        <v>156</v>
      </c>
    </row>
    <row r="1125" spans="1:11" ht="12.75">
      <c r="A1125" s="37">
        <v>36</v>
      </c>
      <c r="B1125" s="37" t="s">
        <v>80</v>
      </c>
      <c r="C1125" s="90" t="s">
        <v>81</v>
      </c>
      <c r="D1125" s="32">
        <v>3245</v>
      </c>
      <c r="E1125" s="17">
        <v>0</v>
      </c>
      <c r="F1125" s="17">
        <v>0</v>
      </c>
      <c r="G1125" s="17">
        <v>16</v>
      </c>
      <c r="H1125" s="17">
        <v>3</v>
      </c>
      <c r="I1125" s="91">
        <v>-73</v>
      </c>
      <c r="J1125" s="91"/>
      <c r="K1125" s="17" t="s">
        <v>144</v>
      </c>
    </row>
    <row r="1126" spans="1:11" ht="12.75">
      <c r="A1126" s="37">
        <v>37</v>
      </c>
      <c r="B1126" s="37" t="s">
        <v>88</v>
      </c>
      <c r="C1126" s="90" t="s">
        <v>89</v>
      </c>
      <c r="D1126" s="32">
        <v>2878</v>
      </c>
      <c r="E1126" s="17">
        <v>51</v>
      </c>
      <c r="F1126" s="17">
        <v>17</v>
      </c>
      <c r="G1126" s="17">
        <v>20</v>
      </c>
      <c r="H1126" s="17">
        <v>2</v>
      </c>
      <c r="I1126" s="91">
        <v>10</v>
      </c>
      <c r="J1126" s="91"/>
      <c r="K1126" s="17" t="s">
        <v>144</v>
      </c>
    </row>
    <row r="1127" spans="1:11" ht="12.75">
      <c r="A1127" s="37">
        <v>38</v>
      </c>
      <c r="B1127" s="37" t="s">
        <v>96</v>
      </c>
      <c r="C1127" s="90" t="s">
        <v>89</v>
      </c>
      <c r="D1127" s="32">
        <v>2416</v>
      </c>
      <c r="E1127" s="17">
        <v>0</v>
      </c>
      <c r="F1127" s="17">
        <v>0</v>
      </c>
      <c r="G1127" s="17">
        <v>28</v>
      </c>
      <c r="H1127" s="17">
        <v>2</v>
      </c>
      <c r="I1127" s="91">
        <v>-66</v>
      </c>
      <c r="J1127" s="91"/>
      <c r="K1127" s="17" t="s">
        <v>144</v>
      </c>
    </row>
    <row r="1128" spans="1:11" ht="12.75">
      <c r="A1128" s="37">
        <v>39</v>
      </c>
      <c r="B1128" s="37" t="s">
        <v>82</v>
      </c>
      <c r="C1128" s="90" t="s">
        <v>83</v>
      </c>
      <c r="D1128" s="32">
        <v>2075</v>
      </c>
      <c r="E1128" s="17">
        <v>70</v>
      </c>
      <c r="F1128" s="17">
        <v>0</v>
      </c>
      <c r="G1128" s="17">
        <v>2</v>
      </c>
      <c r="H1128" s="17">
        <v>1</v>
      </c>
      <c r="I1128" s="91">
        <v>49</v>
      </c>
      <c r="J1128" s="91"/>
      <c r="K1128" s="17" t="s">
        <v>144</v>
      </c>
    </row>
    <row r="1129" spans="1:11" ht="12.75">
      <c r="A1129" s="37">
        <v>40</v>
      </c>
      <c r="B1129" s="37" t="s">
        <v>94</v>
      </c>
      <c r="C1129" s="90" t="s">
        <v>83</v>
      </c>
      <c r="D1129" s="32">
        <v>1316</v>
      </c>
      <c r="E1129" s="17">
        <v>0</v>
      </c>
      <c r="F1129" s="17">
        <v>0</v>
      </c>
      <c r="G1129" s="17">
        <v>4</v>
      </c>
      <c r="H1129" s="17">
        <v>1</v>
      </c>
      <c r="I1129" s="91">
        <v>-23</v>
      </c>
      <c r="J1129" s="91"/>
      <c r="K1129" s="17" t="s">
        <v>144</v>
      </c>
    </row>
    <row r="1130" spans="1:11" ht="12.75">
      <c r="A1130" s="37">
        <v>41</v>
      </c>
      <c r="B1130" s="37" t="s">
        <v>90</v>
      </c>
      <c r="C1130" s="90" t="s">
        <v>91</v>
      </c>
      <c r="D1130" s="32">
        <v>1268</v>
      </c>
      <c r="E1130" s="17">
        <v>0</v>
      </c>
      <c r="F1130" s="17">
        <v>0</v>
      </c>
      <c r="G1130" s="17">
        <v>2</v>
      </c>
      <c r="H1130" s="17">
        <v>1</v>
      </c>
      <c r="I1130" s="91">
        <v>-21</v>
      </c>
      <c r="J1130" s="91"/>
      <c r="K1130" s="17" t="s">
        <v>144</v>
      </c>
    </row>
    <row r="1131" spans="1:11" ht="12.75">
      <c r="A1131" s="37">
        <v>42</v>
      </c>
      <c r="B1131" s="37" t="s">
        <v>99</v>
      </c>
      <c r="C1131" s="90" t="s">
        <v>75</v>
      </c>
      <c r="D1131" s="32">
        <v>1262</v>
      </c>
      <c r="E1131" s="17">
        <v>0</v>
      </c>
      <c r="F1131" s="17">
        <v>0</v>
      </c>
      <c r="G1131" s="17">
        <v>8</v>
      </c>
      <c r="H1131" s="17">
        <v>1</v>
      </c>
      <c r="I1131" s="91">
        <v>-27</v>
      </c>
      <c r="J1131" s="91"/>
      <c r="K1131" s="17" t="s">
        <v>144</v>
      </c>
    </row>
    <row r="1132" spans="1:11" ht="12.75">
      <c r="A1132" s="37">
        <v>43</v>
      </c>
      <c r="B1132" s="37" t="s">
        <v>100</v>
      </c>
      <c r="C1132" s="90" t="s">
        <v>101</v>
      </c>
      <c r="D1132" s="32">
        <v>1146</v>
      </c>
      <c r="E1132" s="17">
        <v>0</v>
      </c>
      <c r="F1132" s="17">
        <v>0</v>
      </c>
      <c r="G1132" s="17">
        <v>14</v>
      </c>
      <c r="H1132" s="17">
        <v>1</v>
      </c>
      <c r="I1132" s="91">
        <v>-33</v>
      </c>
      <c r="J1132" s="91"/>
      <c r="K1132" s="17" t="s">
        <v>144</v>
      </c>
    </row>
    <row r="1133" spans="1:11" ht="12.75">
      <c r="A1133" s="37">
        <v>44</v>
      </c>
      <c r="B1133" s="37" t="s">
        <v>200</v>
      </c>
      <c r="C1133" s="90" t="s">
        <v>81</v>
      </c>
      <c r="D1133" s="32">
        <v>768</v>
      </c>
      <c r="E1133" s="17">
        <v>0</v>
      </c>
      <c r="F1133" s="17">
        <v>0</v>
      </c>
      <c r="G1133" s="17">
        <v>6</v>
      </c>
      <c r="H1133" s="17">
        <v>1</v>
      </c>
      <c r="I1133" s="91">
        <v>-25</v>
      </c>
      <c r="J1133" s="91"/>
      <c r="K1133" s="17" t="s">
        <v>144</v>
      </c>
    </row>
    <row r="1134" spans="1:11" ht="12.75">
      <c r="A1134" s="37"/>
      <c r="B1134" s="37"/>
      <c r="C1134" s="37"/>
      <c r="D1134" s="32"/>
      <c r="E1134" s="32">
        <f>SUM(E1090:E1133)</f>
        <v>11968</v>
      </c>
      <c r="F1134" s="32">
        <f>SUM(F1090:F1133)</f>
        <v>1408</v>
      </c>
      <c r="G1134" s="32">
        <f>SUM(G1090:G1133)</f>
        <v>4385</v>
      </c>
      <c r="H1134" s="32">
        <f>SUM(H1090:H1133)</f>
        <v>704</v>
      </c>
      <c r="I1134" s="32">
        <f>SUM(I1090:I1133)</f>
        <v>-4385</v>
      </c>
      <c r="J1134" s="32">
        <f>SUM(J1089:J1133)</f>
        <v>10000</v>
      </c>
      <c r="K1134" s="32">
        <f>(J1134/1000)*10</f>
        <v>100</v>
      </c>
    </row>
    <row r="1136" spans="1:11" ht="18">
      <c r="A1136" s="321" t="s">
        <v>102</v>
      </c>
      <c r="B1136" s="321"/>
      <c r="C1136" s="321"/>
      <c r="D1136" s="321"/>
      <c r="E1136" s="321"/>
      <c r="F1136" s="321"/>
      <c r="G1136" s="321"/>
      <c r="H1136" s="321"/>
      <c r="I1136" s="321"/>
      <c r="J1136" s="321"/>
      <c r="K1136" s="321"/>
    </row>
    <row r="1137" spans="1:11" ht="18">
      <c r="A1137" s="321" t="s">
        <v>201</v>
      </c>
      <c r="B1137" s="321"/>
      <c r="C1137" s="321"/>
      <c r="D1137" s="321"/>
      <c r="E1137" s="321"/>
      <c r="F1137" s="321"/>
      <c r="G1137" s="321"/>
      <c r="H1137" s="321"/>
      <c r="I1137" s="321"/>
      <c r="J1137" s="321"/>
      <c r="K1137" s="321"/>
    </row>
    <row r="1138" spans="1:11" ht="12.75">
      <c r="A1138" s="69" t="s">
        <v>63</v>
      </c>
      <c r="B1138" s="69" t="s">
        <v>64</v>
      </c>
      <c r="C1138" s="69" t="s">
        <v>65</v>
      </c>
      <c r="D1138" s="69" t="s">
        <v>66</v>
      </c>
      <c r="E1138" s="68" t="s">
        <v>9</v>
      </c>
      <c r="F1138" s="68" t="s">
        <v>10</v>
      </c>
      <c r="G1138" s="68" t="s">
        <v>11</v>
      </c>
      <c r="H1138" s="68" t="s">
        <v>67</v>
      </c>
      <c r="I1138" s="68" t="s">
        <v>68</v>
      </c>
      <c r="J1138" s="68"/>
      <c r="K1138" s="68" t="s">
        <v>69</v>
      </c>
    </row>
    <row r="1139" spans="1:11" ht="12.75">
      <c r="A1139" s="37">
        <v>1</v>
      </c>
      <c r="B1139" s="37" t="s">
        <v>0</v>
      </c>
      <c r="C1139" s="90" t="s">
        <v>1</v>
      </c>
      <c r="D1139" s="32">
        <v>48062</v>
      </c>
      <c r="E1139" s="17">
        <v>961</v>
      </c>
      <c r="F1139" s="17">
        <v>125</v>
      </c>
      <c r="G1139" s="17">
        <v>178</v>
      </c>
      <c r="H1139" s="17">
        <v>29</v>
      </c>
      <c r="I1139" s="91">
        <v>357</v>
      </c>
      <c r="J1139" s="91">
        <v>0</v>
      </c>
      <c r="K1139" s="17" t="s">
        <v>144</v>
      </c>
    </row>
    <row r="1140" spans="1:11" ht="12.75">
      <c r="A1140" s="37">
        <v>2</v>
      </c>
      <c r="B1140" s="37" t="s">
        <v>30</v>
      </c>
      <c r="C1140" s="90" t="s">
        <v>31</v>
      </c>
      <c r="D1140" s="32">
        <v>47143</v>
      </c>
      <c r="E1140" s="17">
        <v>737</v>
      </c>
      <c r="F1140" s="17">
        <v>132</v>
      </c>
      <c r="G1140" s="17">
        <v>142</v>
      </c>
      <c r="H1140" s="17">
        <v>28</v>
      </c>
      <c r="I1140" s="91">
        <v>195</v>
      </c>
      <c r="J1140" s="91">
        <v>1000</v>
      </c>
      <c r="K1140" s="17" t="s">
        <v>144</v>
      </c>
    </row>
    <row r="1141" spans="1:11" ht="12.75">
      <c r="A1141" s="37">
        <v>3</v>
      </c>
      <c r="B1141" s="37" t="s">
        <v>34</v>
      </c>
      <c r="C1141" s="90" t="s">
        <v>35</v>
      </c>
      <c r="D1141" s="32">
        <v>44913</v>
      </c>
      <c r="E1141" s="17">
        <v>774</v>
      </c>
      <c r="F1141" s="17">
        <v>116</v>
      </c>
      <c r="G1141" s="17">
        <v>194</v>
      </c>
      <c r="H1141" s="17">
        <v>28</v>
      </c>
      <c r="I1141" s="91">
        <v>164</v>
      </c>
      <c r="J1141" s="91">
        <v>1000</v>
      </c>
      <c r="K1141" s="17" t="s">
        <v>161</v>
      </c>
    </row>
    <row r="1142" spans="1:11" ht="12.75">
      <c r="A1142" s="37">
        <v>4</v>
      </c>
      <c r="B1142" s="37" t="s">
        <v>37</v>
      </c>
      <c r="C1142" s="90" t="s">
        <v>31</v>
      </c>
      <c r="D1142" s="32">
        <v>43997</v>
      </c>
      <c r="E1142" s="17">
        <v>837</v>
      </c>
      <c r="F1142" s="17">
        <v>115</v>
      </c>
      <c r="G1142" s="17">
        <v>124</v>
      </c>
      <c r="H1142" s="17">
        <v>29</v>
      </c>
      <c r="I1142" s="91">
        <v>277</v>
      </c>
      <c r="J1142" s="91">
        <v>0</v>
      </c>
      <c r="K1142" s="17" t="s">
        <v>156</v>
      </c>
    </row>
    <row r="1143" spans="1:11" ht="12.75">
      <c r="A1143" s="37">
        <v>5</v>
      </c>
      <c r="B1143" s="37" t="s">
        <v>36</v>
      </c>
      <c r="C1143" s="90" t="s">
        <v>1</v>
      </c>
      <c r="D1143" s="32">
        <v>43917</v>
      </c>
      <c r="E1143" s="17">
        <v>673</v>
      </c>
      <c r="F1143" s="17">
        <v>65</v>
      </c>
      <c r="G1143" s="17">
        <v>172</v>
      </c>
      <c r="H1143" s="17">
        <v>29</v>
      </c>
      <c r="I1143" s="91">
        <v>15</v>
      </c>
      <c r="J1143" s="91">
        <v>0</v>
      </c>
      <c r="K1143" s="17" t="s">
        <v>144</v>
      </c>
    </row>
    <row r="1144" spans="1:11" ht="12.75">
      <c r="A1144" s="37">
        <v>6</v>
      </c>
      <c r="B1144" s="37" t="s">
        <v>38</v>
      </c>
      <c r="C1144" s="90" t="s">
        <v>1</v>
      </c>
      <c r="D1144" s="32">
        <v>42998</v>
      </c>
      <c r="E1144" s="17">
        <v>684</v>
      </c>
      <c r="F1144" s="17">
        <v>63</v>
      </c>
      <c r="G1144" s="17">
        <v>176</v>
      </c>
      <c r="H1144" s="17">
        <v>29</v>
      </c>
      <c r="I1144" s="91">
        <v>20</v>
      </c>
      <c r="J1144" s="91">
        <v>0</v>
      </c>
      <c r="K1144" s="17" t="s">
        <v>144</v>
      </c>
    </row>
    <row r="1145" spans="1:11" ht="12.75">
      <c r="A1145" s="37">
        <v>7</v>
      </c>
      <c r="B1145" s="37" t="s">
        <v>39</v>
      </c>
      <c r="C1145" s="90" t="s">
        <v>1</v>
      </c>
      <c r="D1145" s="32">
        <v>40890</v>
      </c>
      <c r="E1145" s="17">
        <v>455</v>
      </c>
      <c r="F1145" s="17">
        <v>69</v>
      </c>
      <c r="G1145" s="17">
        <v>188</v>
      </c>
      <c r="H1145" s="17">
        <v>28</v>
      </c>
      <c r="I1145" s="91">
        <v>-196</v>
      </c>
      <c r="J1145" s="91">
        <v>1000</v>
      </c>
      <c r="K1145" s="17" t="s">
        <v>144</v>
      </c>
    </row>
    <row r="1146" spans="1:11" ht="12.75">
      <c r="A1146" s="37">
        <v>8</v>
      </c>
      <c r="B1146" s="37" t="s">
        <v>40</v>
      </c>
      <c r="C1146" s="90" t="s">
        <v>1</v>
      </c>
      <c r="D1146" s="32">
        <v>40391</v>
      </c>
      <c r="E1146" s="17">
        <v>358</v>
      </c>
      <c r="F1146" s="17">
        <v>23</v>
      </c>
      <c r="G1146" s="17">
        <v>122</v>
      </c>
      <c r="H1146" s="17">
        <v>27</v>
      </c>
      <c r="I1146" s="91">
        <v>-254</v>
      </c>
      <c r="J1146" s="91">
        <v>2000</v>
      </c>
      <c r="K1146" s="17" t="s">
        <v>144</v>
      </c>
    </row>
    <row r="1147" spans="1:11" ht="12.75">
      <c r="A1147" s="37">
        <v>9</v>
      </c>
      <c r="B1147" s="37" t="s">
        <v>41</v>
      </c>
      <c r="C1147" s="90" t="s">
        <v>42</v>
      </c>
      <c r="D1147" s="32">
        <v>39664</v>
      </c>
      <c r="E1147" s="17">
        <v>295</v>
      </c>
      <c r="F1147" s="17">
        <v>31</v>
      </c>
      <c r="G1147" s="17">
        <v>136</v>
      </c>
      <c r="H1147" s="17">
        <v>29</v>
      </c>
      <c r="I1147" s="91">
        <v>-361</v>
      </c>
      <c r="J1147" s="91">
        <v>0</v>
      </c>
      <c r="K1147" s="17" t="s">
        <v>161</v>
      </c>
    </row>
    <row r="1148" spans="1:11" ht="12.75">
      <c r="A1148" s="37">
        <v>10</v>
      </c>
      <c r="B1148" s="37" t="s">
        <v>47</v>
      </c>
      <c r="C1148" s="90" t="s">
        <v>1</v>
      </c>
      <c r="D1148" s="32">
        <v>39561</v>
      </c>
      <c r="E1148" s="17">
        <v>400</v>
      </c>
      <c r="F1148" s="17">
        <v>29</v>
      </c>
      <c r="G1148" s="17">
        <v>100</v>
      </c>
      <c r="H1148" s="17">
        <v>29</v>
      </c>
      <c r="I1148" s="91">
        <v>-222</v>
      </c>
      <c r="J1148" s="91">
        <v>0</v>
      </c>
      <c r="K1148" s="17" t="s">
        <v>156</v>
      </c>
    </row>
    <row r="1149" spans="1:11" ht="12.75">
      <c r="A1149" s="37">
        <v>11</v>
      </c>
      <c r="B1149" s="37" t="s">
        <v>44</v>
      </c>
      <c r="C1149" s="90" t="s">
        <v>1</v>
      </c>
      <c r="D1149" s="32">
        <v>39376</v>
      </c>
      <c r="E1149" s="17">
        <v>331</v>
      </c>
      <c r="F1149" s="17">
        <v>57</v>
      </c>
      <c r="G1149" s="17">
        <v>188</v>
      </c>
      <c r="H1149" s="17">
        <v>29</v>
      </c>
      <c r="I1149" s="91">
        <v>-351</v>
      </c>
      <c r="J1149" s="91">
        <v>0</v>
      </c>
      <c r="K1149" s="17" t="s">
        <v>144</v>
      </c>
    </row>
    <row r="1150" spans="1:11" ht="12.75">
      <c r="A1150" s="37">
        <v>12</v>
      </c>
      <c r="B1150" s="37" t="s">
        <v>43</v>
      </c>
      <c r="C1150" s="90" t="s">
        <v>1</v>
      </c>
      <c r="D1150" s="32">
        <v>38498</v>
      </c>
      <c r="E1150" s="17">
        <v>446</v>
      </c>
      <c r="F1150" s="17">
        <v>39</v>
      </c>
      <c r="G1150" s="17">
        <v>236</v>
      </c>
      <c r="H1150" s="17">
        <v>28</v>
      </c>
      <c r="I1150" s="91">
        <v>-283</v>
      </c>
      <c r="J1150" s="91">
        <v>1000</v>
      </c>
      <c r="K1150" s="17" t="s">
        <v>144</v>
      </c>
    </row>
    <row r="1151" spans="1:11" ht="12.75">
      <c r="A1151" s="37">
        <v>13</v>
      </c>
      <c r="B1151" s="37" t="s">
        <v>51</v>
      </c>
      <c r="C1151" s="90" t="s">
        <v>1</v>
      </c>
      <c r="D1151" s="32">
        <v>35165</v>
      </c>
      <c r="E1151" s="17">
        <v>397</v>
      </c>
      <c r="F1151" s="17">
        <v>37</v>
      </c>
      <c r="G1151" s="17">
        <v>254</v>
      </c>
      <c r="H1151" s="17">
        <v>29</v>
      </c>
      <c r="I1151" s="91">
        <v>-371</v>
      </c>
      <c r="J1151" s="91">
        <v>0</v>
      </c>
      <c r="K1151" s="17" t="s">
        <v>161</v>
      </c>
    </row>
    <row r="1152" spans="1:11" ht="12.75">
      <c r="A1152" s="37">
        <v>14</v>
      </c>
      <c r="B1152" s="37" t="s">
        <v>48</v>
      </c>
      <c r="C1152" s="90" t="s">
        <v>42</v>
      </c>
      <c r="D1152" s="32">
        <v>34784</v>
      </c>
      <c r="E1152" s="17">
        <v>297</v>
      </c>
      <c r="F1152" s="17">
        <v>26</v>
      </c>
      <c r="G1152" s="17">
        <v>178</v>
      </c>
      <c r="H1152" s="17">
        <v>25</v>
      </c>
      <c r="I1152" s="91">
        <v>-330</v>
      </c>
      <c r="J1152" s="91">
        <v>0</v>
      </c>
      <c r="K1152" s="17" t="s">
        <v>156</v>
      </c>
    </row>
    <row r="1153" spans="1:11" ht="12.75">
      <c r="A1153" s="37">
        <v>15</v>
      </c>
      <c r="B1153" s="37" t="s">
        <v>52</v>
      </c>
      <c r="C1153" s="90" t="s">
        <v>35</v>
      </c>
      <c r="D1153" s="32">
        <v>33909</v>
      </c>
      <c r="E1153" s="17">
        <v>279</v>
      </c>
      <c r="F1153" s="17">
        <v>26</v>
      </c>
      <c r="G1153" s="17">
        <v>252</v>
      </c>
      <c r="H1153" s="17">
        <v>29</v>
      </c>
      <c r="I1153" s="91">
        <v>-498</v>
      </c>
      <c r="J1153" s="91">
        <v>0</v>
      </c>
      <c r="K1153" s="17" t="s">
        <v>161</v>
      </c>
    </row>
    <row r="1154" spans="1:11" ht="12.75">
      <c r="A1154" s="37">
        <v>16</v>
      </c>
      <c r="B1154" s="37" t="s">
        <v>50</v>
      </c>
      <c r="C1154" s="90" t="s">
        <v>42</v>
      </c>
      <c r="D1154" s="32">
        <v>33680</v>
      </c>
      <c r="E1154" s="17">
        <v>0</v>
      </c>
      <c r="F1154" s="17">
        <v>0</v>
      </c>
      <c r="G1154" s="17">
        <v>184</v>
      </c>
      <c r="H1154" s="17">
        <v>28</v>
      </c>
      <c r="I1154" s="91">
        <v>-716</v>
      </c>
      <c r="J1154" s="91">
        <v>0</v>
      </c>
      <c r="K1154" s="17" t="s">
        <v>156</v>
      </c>
    </row>
    <row r="1155" spans="1:11" ht="12.75">
      <c r="A1155" s="37">
        <v>17</v>
      </c>
      <c r="B1155" s="37" t="s">
        <v>49</v>
      </c>
      <c r="C1155" s="90" t="s">
        <v>35</v>
      </c>
      <c r="D1155" s="32">
        <v>33306</v>
      </c>
      <c r="E1155" s="17">
        <v>255</v>
      </c>
      <c r="F1155" s="17">
        <v>12</v>
      </c>
      <c r="G1155" s="17">
        <v>124</v>
      </c>
      <c r="H1155" s="17">
        <v>26</v>
      </c>
      <c r="I1155" s="91">
        <v>-351</v>
      </c>
      <c r="J1155" s="91">
        <v>2000</v>
      </c>
      <c r="K1155" s="17" t="s">
        <v>152</v>
      </c>
    </row>
    <row r="1156" spans="1:11" ht="12.75">
      <c r="A1156" s="37">
        <v>18</v>
      </c>
      <c r="B1156" s="37" t="s">
        <v>53</v>
      </c>
      <c r="C1156" s="90" t="s">
        <v>1</v>
      </c>
      <c r="D1156" s="32">
        <v>32544</v>
      </c>
      <c r="E1156" s="17">
        <v>673</v>
      </c>
      <c r="F1156" s="17">
        <v>99</v>
      </c>
      <c r="G1156" s="17">
        <v>122</v>
      </c>
      <c r="H1156" s="17">
        <v>19</v>
      </c>
      <c r="I1156" s="91">
        <v>289</v>
      </c>
      <c r="J1156" s="91">
        <v>2000</v>
      </c>
      <c r="K1156" s="17" t="s">
        <v>144</v>
      </c>
    </row>
    <row r="1157" spans="1:11" ht="12.75">
      <c r="A1157" s="37">
        <v>19</v>
      </c>
      <c r="B1157" s="37" t="s">
        <v>55</v>
      </c>
      <c r="C1157" s="90" t="s">
        <v>1</v>
      </c>
      <c r="D1157" s="32">
        <v>31705</v>
      </c>
      <c r="E1157" s="17">
        <v>180</v>
      </c>
      <c r="F1157" s="17">
        <v>39</v>
      </c>
      <c r="G1157" s="17">
        <v>116</v>
      </c>
      <c r="H1157" s="17">
        <v>29</v>
      </c>
      <c r="I1157" s="91">
        <v>-448</v>
      </c>
      <c r="J1157" s="91">
        <v>0</v>
      </c>
      <c r="K1157" s="17" t="s">
        <v>144</v>
      </c>
    </row>
    <row r="1158" spans="1:11" ht="12.75">
      <c r="A1158" s="37">
        <v>20</v>
      </c>
      <c r="B1158" s="37" t="s">
        <v>56</v>
      </c>
      <c r="C1158" s="90" t="s">
        <v>42</v>
      </c>
      <c r="D1158" s="32">
        <v>29105</v>
      </c>
      <c r="E1158" s="17">
        <v>51</v>
      </c>
      <c r="F1158" s="17">
        <v>0</v>
      </c>
      <c r="G1158" s="17">
        <v>96</v>
      </c>
      <c r="H1158" s="17">
        <v>26</v>
      </c>
      <c r="I1158" s="91">
        <v>-539</v>
      </c>
      <c r="J1158" s="91">
        <v>0</v>
      </c>
      <c r="K1158" s="17" t="s">
        <v>161</v>
      </c>
    </row>
    <row r="1159" spans="1:11" ht="12.75">
      <c r="A1159" s="37">
        <v>21</v>
      </c>
      <c r="B1159" s="37" t="s">
        <v>57</v>
      </c>
      <c r="C1159" s="90" t="s">
        <v>1</v>
      </c>
      <c r="D1159" s="32">
        <v>29055</v>
      </c>
      <c r="E1159" s="17">
        <v>180</v>
      </c>
      <c r="F1159" s="17">
        <v>33</v>
      </c>
      <c r="G1159" s="17">
        <v>150</v>
      </c>
      <c r="H1159" s="17">
        <v>25</v>
      </c>
      <c r="I1159" s="91">
        <v>-412</v>
      </c>
      <c r="J1159" s="91">
        <v>0</v>
      </c>
      <c r="K1159" s="17" t="s">
        <v>156</v>
      </c>
    </row>
    <row r="1160" spans="1:11" ht="12.75">
      <c r="A1160" s="37">
        <v>22</v>
      </c>
      <c r="B1160" s="37" t="s">
        <v>59</v>
      </c>
      <c r="C1160" s="90" t="s">
        <v>1</v>
      </c>
      <c r="D1160" s="32">
        <v>27508</v>
      </c>
      <c r="E1160" s="17">
        <v>529</v>
      </c>
      <c r="F1160" s="17">
        <v>80</v>
      </c>
      <c r="G1160" s="17">
        <v>126</v>
      </c>
      <c r="H1160" s="17">
        <v>17</v>
      </c>
      <c r="I1160" s="91">
        <v>160</v>
      </c>
      <c r="J1160" s="91">
        <v>0</v>
      </c>
      <c r="K1160" s="17" t="s">
        <v>144</v>
      </c>
    </row>
    <row r="1161" spans="1:11" ht="12.75">
      <c r="A1161" s="37">
        <v>23</v>
      </c>
      <c r="B1161" s="37" t="s">
        <v>58</v>
      </c>
      <c r="C1161" s="90" t="s">
        <v>87</v>
      </c>
      <c r="D1161" s="32">
        <v>24832</v>
      </c>
      <c r="E1161" s="17">
        <v>233</v>
      </c>
      <c r="F1161" s="17">
        <v>27</v>
      </c>
      <c r="G1161" s="17">
        <v>142</v>
      </c>
      <c r="H1161" s="17">
        <v>20</v>
      </c>
      <c r="I1161" s="91">
        <v>-262</v>
      </c>
      <c r="J1161" s="91">
        <v>0</v>
      </c>
      <c r="K1161" s="17" t="s">
        <v>144</v>
      </c>
    </row>
    <row r="1162" spans="1:11" ht="12.75">
      <c r="A1162" s="37">
        <v>24</v>
      </c>
      <c r="B1162" s="37" t="s">
        <v>62</v>
      </c>
      <c r="C1162" s="90" t="s">
        <v>61</v>
      </c>
      <c r="D1162" s="32">
        <v>21140</v>
      </c>
      <c r="E1162" s="17">
        <v>295</v>
      </c>
      <c r="F1162" s="17">
        <v>26</v>
      </c>
      <c r="G1162" s="17">
        <v>204</v>
      </c>
      <c r="H1162" s="17">
        <v>17</v>
      </c>
      <c r="I1162" s="91">
        <v>-206</v>
      </c>
      <c r="J1162" s="91">
        <v>0</v>
      </c>
      <c r="K1162" s="17" t="s">
        <v>144</v>
      </c>
    </row>
    <row r="1163" spans="1:11" ht="12.75">
      <c r="A1163" s="37">
        <v>25</v>
      </c>
      <c r="B1163" s="37" t="s">
        <v>73</v>
      </c>
      <c r="C1163" s="90" t="s">
        <v>71</v>
      </c>
      <c r="D1163" s="32">
        <v>17556</v>
      </c>
      <c r="E1163" s="17">
        <v>345</v>
      </c>
      <c r="F1163" s="17">
        <v>11</v>
      </c>
      <c r="G1163" s="17">
        <v>78</v>
      </c>
      <c r="H1163" s="17">
        <v>11</v>
      </c>
      <c r="I1163" s="91">
        <v>69</v>
      </c>
      <c r="J1163" s="91">
        <v>0</v>
      </c>
      <c r="K1163" s="17" t="s">
        <v>144</v>
      </c>
    </row>
    <row r="1164" spans="1:11" ht="12.75">
      <c r="A1164" s="37">
        <v>26</v>
      </c>
      <c r="B1164" s="37" t="s">
        <v>70</v>
      </c>
      <c r="C1164" s="90" t="s">
        <v>71</v>
      </c>
      <c r="D1164" s="32">
        <v>15981</v>
      </c>
      <c r="E1164" s="17">
        <v>145</v>
      </c>
      <c r="F1164" s="17">
        <v>28</v>
      </c>
      <c r="G1164" s="17">
        <v>60</v>
      </c>
      <c r="H1164" s="17">
        <v>11</v>
      </c>
      <c r="I1164" s="91">
        <v>-96</v>
      </c>
      <c r="J1164" s="91">
        <v>0</v>
      </c>
      <c r="K1164" s="17" t="s">
        <v>161</v>
      </c>
    </row>
    <row r="1165" spans="1:11" ht="12.75">
      <c r="A1165" s="37">
        <v>27</v>
      </c>
      <c r="B1165" s="37" t="s">
        <v>76</v>
      </c>
      <c r="C1165" s="90" t="s">
        <v>71</v>
      </c>
      <c r="D1165" s="32">
        <v>15669</v>
      </c>
      <c r="E1165" s="17">
        <v>210</v>
      </c>
      <c r="F1165" s="17">
        <v>22</v>
      </c>
      <c r="G1165" s="17">
        <v>102</v>
      </c>
      <c r="H1165" s="17">
        <v>12</v>
      </c>
      <c r="I1165" s="91">
        <v>-98</v>
      </c>
      <c r="J1165" s="91">
        <v>0</v>
      </c>
      <c r="K1165" s="17" t="s">
        <v>156</v>
      </c>
    </row>
    <row r="1166" spans="1:11" ht="12.75">
      <c r="A1166" s="37">
        <v>28</v>
      </c>
      <c r="B1166" s="37" t="s">
        <v>72</v>
      </c>
      <c r="C1166" s="90" t="s">
        <v>1</v>
      </c>
      <c r="D1166" s="32">
        <v>15387</v>
      </c>
      <c r="E1166" s="17">
        <v>405</v>
      </c>
      <c r="F1166" s="17">
        <v>59</v>
      </c>
      <c r="G1166" s="17">
        <v>52</v>
      </c>
      <c r="H1166" s="17">
        <v>9</v>
      </c>
      <c r="I1166" s="91">
        <v>241</v>
      </c>
      <c r="J1166" s="91">
        <v>0</v>
      </c>
      <c r="K1166" s="17" t="s">
        <v>144</v>
      </c>
    </row>
    <row r="1167" spans="1:11" ht="12.75">
      <c r="A1167" s="37">
        <v>29</v>
      </c>
      <c r="B1167" s="37" t="s">
        <v>85</v>
      </c>
      <c r="C1167" s="90" t="s">
        <v>86</v>
      </c>
      <c r="D1167" s="32">
        <v>13682</v>
      </c>
      <c r="E1167" s="17">
        <v>185</v>
      </c>
      <c r="F1167" s="17">
        <v>0</v>
      </c>
      <c r="G1167" s="17">
        <v>48</v>
      </c>
      <c r="H1167" s="17">
        <v>9</v>
      </c>
      <c r="I1167" s="91">
        <v>-34</v>
      </c>
      <c r="J1167" s="91">
        <v>0</v>
      </c>
      <c r="K1167" s="17" t="s">
        <v>144</v>
      </c>
    </row>
    <row r="1168" spans="1:11" ht="12.75">
      <c r="A1168" s="37">
        <v>30</v>
      </c>
      <c r="B1168" s="37" t="s">
        <v>79</v>
      </c>
      <c r="C1168" s="90" t="s">
        <v>81</v>
      </c>
      <c r="D1168" s="32">
        <v>11240</v>
      </c>
      <c r="E1168" s="17">
        <v>220</v>
      </c>
      <c r="F1168" s="17">
        <v>0</v>
      </c>
      <c r="G1168" s="17">
        <v>27</v>
      </c>
      <c r="H1168" s="17">
        <v>7</v>
      </c>
      <c r="I1168" s="91">
        <v>60</v>
      </c>
      <c r="J1168" s="91">
        <v>0</v>
      </c>
      <c r="K1168" s="17" t="s">
        <v>161</v>
      </c>
    </row>
    <row r="1169" spans="1:11" ht="12.75">
      <c r="A1169" s="37">
        <v>31</v>
      </c>
      <c r="B1169" s="37" t="s">
        <v>74</v>
      </c>
      <c r="C1169" s="90" t="s">
        <v>75</v>
      </c>
      <c r="D1169" s="32">
        <v>11021</v>
      </c>
      <c r="E1169" s="17">
        <v>182</v>
      </c>
      <c r="F1169" s="17">
        <v>29</v>
      </c>
      <c r="G1169" s="17">
        <v>60</v>
      </c>
      <c r="H1169" s="17">
        <v>7</v>
      </c>
      <c r="I1169" s="91">
        <v>18</v>
      </c>
      <c r="J1169" s="91">
        <v>0</v>
      </c>
      <c r="K1169" s="17" t="s">
        <v>156</v>
      </c>
    </row>
    <row r="1170" spans="1:11" ht="12.75">
      <c r="A1170" s="37">
        <v>32</v>
      </c>
      <c r="B1170" s="37" t="s">
        <v>77</v>
      </c>
      <c r="C1170" s="90" t="s">
        <v>71</v>
      </c>
      <c r="D1170" s="32">
        <v>10857</v>
      </c>
      <c r="E1170" s="17">
        <v>128</v>
      </c>
      <c r="F1170" s="17">
        <v>11</v>
      </c>
      <c r="G1170" s="17">
        <v>50</v>
      </c>
      <c r="H1170" s="17">
        <v>8</v>
      </c>
      <c r="I1170" s="91">
        <v>-63</v>
      </c>
      <c r="J1170" s="91">
        <v>0</v>
      </c>
      <c r="K1170" s="17" t="s">
        <v>144</v>
      </c>
    </row>
    <row r="1171" spans="1:11" ht="12.75">
      <c r="A1171" s="37">
        <v>33</v>
      </c>
      <c r="B1171" s="37" t="s">
        <v>78</v>
      </c>
      <c r="C1171" s="90" t="s">
        <v>42</v>
      </c>
      <c r="D1171" s="32">
        <v>4986</v>
      </c>
      <c r="E1171" s="17">
        <v>60</v>
      </c>
      <c r="F1171" s="17">
        <v>0</v>
      </c>
      <c r="G1171" s="17">
        <v>8</v>
      </c>
      <c r="H1171" s="17">
        <v>4</v>
      </c>
      <c r="I1171" s="91">
        <v>-24</v>
      </c>
      <c r="J1171" s="91">
        <v>0</v>
      </c>
      <c r="K1171" s="17" t="s">
        <v>144</v>
      </c>
    </row>
    <row r="1172" spans="1:11" ht="12.75">
      <c r="A1172" s="37">
        <v>34</v>
      </c>
      <c r="B1172" s="37" t="s">
        <v>80</v>
      </c>
      <c r="C1172" s="90" t="s">
        <v>1</v>
      </c>
      <c r="D1172" s="32">
        <v>4561</v>
      </c>
      <c r="E1172" s="17">
        <v>0</v>
      </c>
      <c r="F1172" s="17">
        <v>0</v>
      </c>
      <c r="G1172" s="17">
        <v>26</v>
      </c>
      <c r="H1172" s="17">
        <v>4</v>
      </c>
      <c r="I1172" s="91">
        <v>-102</v>
      </c>
      <c r="J1172" s="91">
        <v>0</v>
      </c>
      <c r="K1172" s="17" t="s">
        <v>146</v>
      </c>
    </row>
    <row r="1173" spans="1:11" ht="12.75">
      <c r="A1173" s="37">
        <v>35</v>
      </c>
      <c r="B1173" s="37" t="s">
        <v>84</v>
      </c>
      <c r="C1173" s="90" t="s">
        <v>71</v>
      </c>
      <c r="D1173" s="32">
        <v>4552</v>
      </c>
      <c r="E1173" s="17">
        <v>51</v>
      </c>
      <c r="F1173" s="17">
        <v>0</v>
      </c>
      <c r="G1173" s="17">
        <v>18</v>
      </c>
      <c r="H1173" s="17">
        <v>4</v>
      </c>
      <c r="I1173" s="91">
        <v>-43</v>
      </c>
      <c r="J1173" s="91">
        <v>0</v>
      </c>
      <c r="K1173" s="17" t="s">
        <v>156</v>
      </c>
    </row>
    <row r="1174" spans="1:11" ht="12.75">
      <c r="A1174" s="37">
        <v>36</v>
      </c>
      <c r="B1174" s="37" t="s">
        <v>97</v>
      </c>
      <c r="C1174" s="90" t="s">
        <v>98</v>
      </c>
      <c r="D1174" s="32">
        <v>4328</v>
      </c>
      <c r="E1174" s="17">
        <v>55</v>
      </c>
      <c r="F1174" s="17">
        <v>16</v>
      </c>
      <c r="G1174" s="17">
        <v>20</v>
      </c>
      <c r="H1174" s="17">
        <v>3</v>
      </c>
      <c r="I1174" s="91">
        <v>-6</v>
      </c>
      <c r="J1174" s="91">
        <v>0</v>
      </c>
      <c r="K1174" s="17" t="s">
        <v>156</v>
      </c>
    </row>
    <row r="1175" spans="1:11" ht="12.75">
      <c r="A1175" s="37">
        <v>37</v>
      </c>
      <c r="B1175" s="37" t="s">
        <v>88</v>
      </c>
      <c r="C1175" s="90" t="s">
        <v>89</v>
      </c>
      <c r="D1175" s="32">
        <v>2878</v>
      </c>
      <c r="E1175" s="17">
        <v>51</v>
      </c>
      <c r="F1175" s="17">
        <v>17</v>
      </c>
      <c r="G1175" s="17">
        <v>20</v>
      </c>
      <c r="H1175" s="17">
        <v>2</v>
      </c>
      <c r="I1175" s="91">
        <v>10</v>
      </c>
      <c r="J1175" s="91">
        <v>0</v>
      </c>
      <c r="K1175" s="17" t="s">
        <v>144</v>
      </c>
    </row>
    <row r="1176" spans="1:11" ht="12.75">
      <c r="A1176" s="37">
        <v>38</v>
      </c>
      <c r="B1176" s="37" t="s">
        <v>96</v>
      </c>
      <c r="C1176" s="90" t="s">
        <v>89</v>
      </c>
      <c r="D1176" s="32">
        <v>2416</v>
      </c>
      <c r="E1176" s="17">
        <v>0</v>
      </c>
      <c r="F1176" s="17">
        <v>0</v>
      </c>
      <c r="G1176" s="17">
        <v>28</v>
      </c>
      <c r="H1176" s="17">
        <v>2</v>
      </c>
      <c r="I1176" s="91">
        <v>-66</v>
      </c>
      <c r="J1176" s="91">
        <v>0</v>
      </c>
      <c r="K1176" s="17" t="s">
        <v>144</v>
      </c>
    </row>
    <row r="1177" spans="1:11" ht="12.75">
      <c r="A1177" s="37">
        <v>39</v>
      </c>
      <c r="B1177" s="37" t="s">
        <v>82</v>
      </c>
      <c r="C1177" s="90" t="s">
        <v>83</v>
      </c>
      <c r="D1177" s="32">
        <v>2075</v>
      </c>
      <c r="E1177" s="17">
        <v>70</v>
      </c>
      <c r="F1177" s="17">
        <v>0</v>
      </c>
      <c r="G1177" s="17">
        <v>2</v>
      </c>
      <c r="H1177" s="17">
        <v>1</v>
      </c>
      <c r="I1177" s="91">
        <v>49</v>
      </c>
      <c r="J1177" s="91">
        <v>0</v>
      </c>
      <c r="K1177" s="17" t="s">
        <v>144</v>
      </c>
    </row>
    <row r="1178" spans="1:11" ht="12.75">
      <c r="A1178" s="37">
        <v>40</v>
      </c>
      <c r="B1178" s="37" t="s">
        <v>94</v>
      </c>
      <c r="C1178" s="90" t="s">
        <v>83</v>
      </c>
      <c r="D1178" s="32">
        <v>1316</v>
      </c>
      <c r="E1178" s="17">
        <v>0</v>
      </c>
      <c r="F1178" s="17">
        <v>0</v>
      </c>
      <c r="G1178" s="17">
        <v>4</v>
      </c>
      <c r="H1178" s="17">
        <v>1</v>
      </c>
      <c r="I1178" s="91">
        <v>-23</v>
      </c>
      <c r="J1178" s="91">
        <v>0</v>
      </c>
      <c r="K1178" s="17" t="s">
        <v>144</v>
      </c>
    </row>
    <row r="1179" spans="1:11" ht="12.75">
      <c r="A1179" s="37">
        <v>41</v>
      </c>
      <c r="B1179" s="37" t="s">
        <v>90</v>
      </c>
      <c r="C1179" s="90" t="s">
        <v>91</v>
      </c>
      <c r="D1179" s="32">
        <v>1268</v>
      </c>
      <c r="E1179" s="17">
        <v>0</v>
      </c>
      <c r="F1179" s="17">
        <v>0</v>
      </c>
      <c r="G1179" s="17">
        <v>2</v>
      </c>
      <c r="H1179" s="17">
        <v>1</v>
      </c>
      <c r="I1179" s="91">
        <v>-21</v>
      </c>
      <c r="J1179" s="91">
        <v>0</v>
      </c>
      <c r="K1179" s="17" t="s">
        <v>144</v>
      </c>
    </row>
    <row r="1180" spans="1:11" ht="12.75">
      <c r="A1180" s="37">
        <v>42</v>
      </c>
      <c r="B1180" s="37" t="s">
        <v>99</v>
      </c>
      <c r="C1180" s="90" t="s">
        <v>75</v>
      </c>
      <c r="D1180" s="32">
        <v>1262</v>
      </c>
      <c r="E1180" s="17">
        <v>0</v>
      </c>
      <c r="F1180" s="17">
        <v>0</v>
      </c>
      <c r="G1180" s="17">
        <v>8</v>
      </c>
      <c r="H1180" s="17">
        <v>1</v>
      </c>
      <c r="I1180" s="91">
        <v>-27</v>
      </c>
      <c r="J1180" s="91">
        <v>0</v>
      </c>
      <c r="K1180" s="17" t="s">
        <v>144</v>
      </c>
    </row>
    <row r="1181" spans="1:11" ht="12.75">
      <c r="A1181" s="37">
        <v>43</v>
      </c>
      <c r="B1181" s="37" t="s">
        <v>100</v>
      </c>
      <c r="C1181" s="90" t="s">
        <v>101</v>
      </c>
      <c r="D1181" s="32">
        <v>1146</v>
      </c>
      <c r="E1181" s="17">
        <v>0</v>
      </c>
      <c r="F1181" s="17">
        <v>0</v>
      </c>
      <c r="G1181" s="17">
        <v>14</v>
      </c>
      <c r="H1181" s="17">
        <v>1</v>
      </c>
      <c r="I1181" s="91">
        <v>-33</v>
      </c>
      <c r="J1181" s="91">
        <v>0</v>
      </c>
      <c r="K1181" s="17" t="s">
        <v>144</v>
      </c>
    </row>
    <row r="1182" spans="1:11" ht="12.75">
      <c r="A1182" s="37">
        <v>44</v>
      </c>
      <c r="B1182" s="37" t="s">
        <v>200</v>
      </c>
      <c r="C1182" s="90" t="s">
        <v>81</v>
      </c>
      <c r="D1182" s="32">
        <v>768</v>
      </c>
      <c r="E1182" s="17">
        <v>0</v>
      </c>
      <c r="F1182" s="17">
        <v>0</v>
      </c>
      <c r="G1182" s="17">
        <v>6</v>
      </c>
      <c r="H1182" s="17">
        <v>1</v>
      </c>
      <c r="I1182" s="91">
        <v>-25</v>
      </c>
      <c r="J1182" s="91">
        <v>0</v>
      </c>
      <c r="K1182" s="17" t="s">
        <v>144</v>
      </c>
    </row>
    <row r="1183" spans="5:11" ht="12.75">
      <c r="E1183" s="32">
        <f>SUM(E1140:E1182)</f>
        <v>11466</v>
      </c>
      <c r="F1183" s="32">
        <f>SUM(F1140:F1182)</f>
        <v>1337</v>
      </c>
      <c r="G1183" s="32">
        <f>SUM(G1139:G1182)</f>
        <v>4537</v>
      </c>
      <c r="H1183" s="32">
        <f>SUM(H1139:H1182)</f>
        <v>731</v>
      </c>
      <c r="I1183" s="32">
        <f>SUM(I1139:I1182)</f>
        <v>-4537</v>
      </c>
      <c r="J1183" s="32">
        <f>SUM(J1139:J1182)</f>
        <v>10000</v>
      </c>
      <c r="K1183" s="32">
        <f>(J1183/1000)*10</f>
        <v>100</v>
      </c>
    </row>
    <row r="1185" spans="1:11" ht="18">
      <c r="A1185" s="321" t="s">
        <v>102</v>
      </c>
      <c r="B1185" s="321"/>
      <c r="C1185" s="321"/>
      <c r="D1185" s="321"/>
      <c r="E1185" s="321"/>
      <c r="F1185" s="321"/>
      <c r="G1185" s="321"/>
      <c r="H1185" s="321"/>
      <c r="I1185" s="321"/>
      <c r="J1185" s="321"/>
      <c r="K1185" s="321"/>
    </row>
    <row r="1186" spans="1:11" ht="18">
      <c r="A1186" s="321" t="s">
        <v>201</v>
      </c>
      <c r="B1186" s="321"/>
      <c r="C1186" s="321"/>
      <c r="D1186" s="321"/>
      <c r="E1186" s="321"/>
      <c r="F1186" s="321"/>
      <c r="G1186" s="321"/>
      <c r="H1186" s="321"/>
      <c r="I1186" s="321"/>
      <c r="J1186" s="321"/>
      <c r="K1186" s="321"/>
    </row>
    <row r="1187" spans="1:11" ht="12.75">
      <c r="A1187" s="69" t="s">
        <v>63</v>
      </c>
      <c r="B1187" s="69" t="s">
        <v>64</v>
      </c>
      <c r="C1187" s="69" t="s">
        <v>65</v>
      </c>
      <c r="D1187" s="69" t="s">
        <v>66</v>
      </c>
      <c r="E1187" s="68" t="s">
        <v>9</v>
      </c>
      <c r="F1187" s="68" t="s">
        <v>10</v>
      </c>
      <c r="G1187" s="68" t="s">
        <v>11</v>
      </c>
      <c r="H1187" s="68" t="s">
        <v>67</v>
      </c>
      <c r="I1187" s="68" t="s">
        <v>68</v>
      </c>
      <c r="J1187" s="68"/>
      <c r="K1187" s="68" t="s">
        <v>69</v>
      </c>
    </row>
    <row r="1188" spans="1:11" ht="12.75">
      <c r="A1188" s="37">
        <v>1</v>
      </c>
      <c r="B1188" s="37"/>
      <c r="C1188" s="90"/>
      <c r="D1188" s="32"/>
      <c r="E1188" s="17"/>
      <c r="F1188" s="17"/>
      <c r="G1188" s="17"/>
      <c r="H1188" s="17"/>
      <c r="I1188" s="91"/>
      <c r="J1188" s="91"/>
      <c r="K1188" s="17"/>
    </row>
    <row r="1189" spans="1:11" ht="12.75">
      <c r="A1189" s="37">
        <v>2</v>
      </c>
      <c r="B1189" s="37"/>
      <c r="C1189" s="90"/>
      <c r="D1189" s="32"/>
      <c r="E1189" s="17"/>
      <c r="F1189" s="17"/>
      <c r="G1189" s="17"/>
      <c r="H1189" s="17"/>
      <c r="I1189" s="91"/>
      <c r="J1189" s="91"/>
      <c r="K1189" s="17"/>
    </row>
    <row r="1190" spans="1:11" ht="12.75">
      <c r="A1190" s="37">
        <v>3</v>
      </c>
      <c r="B1190" s="37"/>
      <c r="C1190" s="90"/>
      <c r="D1190" s="32"/>
      <c r="E1190" s="17"/>
      <c r="F1190" s="17"/>
      <c r="G1190" s="17"/>
      <c r="H1190" s="17"/>
      <c r="I1190" s="91"/>
      <c r="J1190" s="91"/>
      <c r="K1190" s="17"/>
    </row>
    <row r="1191" spans="1:11" ht="12.75">
      <c r="A1191" s="37">
        <v>4</v>
      </c>
      <c r="B1191" s="37"/>
      <c r="C1191" s="90"/>
      <c r="D1191" s="32"/>
      <c r="E1191" s="17"/>
      <c r="F1191" s="17"/>
      <c r="G1191" s="17"/>
      <c r="H1191" s="17"/>
      <c r="I1191" s="91"/>
      <c r="J1191" s="91"/>
      <c r="K1191" s="17"/>
    </row>
    <row r="1192" spans="1:11" ht="12.75">
      <c r="A1192" s="37">
        <v>5</v>
      </c>
      <c r="B1192" s="37"/>
      <c r="C1192" s="90"/>
      <c r="D1192" s="32"/>
      <c r="E1192" s="17"/>
      <c r="F1192" s="17"/>
      <c r="G1192" s="17"/>
      <c r="H1192" s="17"/>
      <c r="I1192" s="91"/>
      <c r="J1192" s="91"/>
      <c r="K1192" s="17"/>
    </row>
    <row r="1193" spans="1:11" ht="12.75">
      <c r="A1193" s="37">
        <v>6</v>
      </c>
      <c r="B1193" s="37"/>
      <c r="C1193" s="90"/>
      <c r="D1193" s="32"/>
      <c r="E1193" s="17"/>
      <c r="F1193" s="17"/>
      <c r="G1193" s="17"/>
      <c r="H1193" s="17"/>
      <c r="I1193" s="91"/>
      <c r="J1193" s="91"/>
      <c r="K1193" s="17"/>
    </row>
    <row r="1194" spans="1:11" ht="12.75">
      <c r="A1194" s="37">
        <v>7</v>
      </c>
      <c r="B1194" s="37"/>
      <c r="C1194" s="90"/>
      <c r="D1194" s="32"/>
      <c r="E1194" s="17"/>
      <c r="F1194" s="17"/>
      <c r="G1194" s="17"/>
      <c r="H1194" s="17"/>
      <c r="I1194" s="91"/>
      <c r="J1194" s="91"/>
      <c r="K1194" s="17"/>
    </row>
    <row r="1195" spans="1:11" ht="12.75">
      <c r="A1195" s="37">
        <v>8</v>
      </c>
      <c r="B1195" s="37"/>
      <c r="C1195" s="90"/>
      <c r="D1195" s="32"/>
      <c r="E1195" s="17"/>
      <c r="F1195" s="17"/>
      <c r="G1195" s="17"/>
      <c r="H1195" s="17"/>
      <c r="I1195" s="91"/>
      <c r="J1195" s="91"/>
      <c r="K1195" s="17"/>
    </row>
    <row r="1196" spans="1:11" ht="12.75">
      <c r="A1196" s="37">
        <v>9</v>
      </c>
      <c r="B1196" s="37"/>
      <c r="C1196" s="90"/>
      <c r="D1196" s="32"/>
      <c r="E1196" s="17"/>
      <c r="F1196" s="17"/>
      <c r="G1196" s="17"/>
      <c r="H1196" s="17"/>
      <c r="I1196" s="91"/>
      <c r="J1196" s="91"/>
      <c r="K1196" s="17"/>
    </row>
    <row r="1197" spans="1:11" ht="12.75">
      <c r="A1197" s="37">
        <v>10</v>
      </c>
      <c r="B1197" s="37"/>
      <c r="C1197" s="90"/>
      <c r="D1197" s="32"/>
      <c r="E1197" s="17"/>
      <c r="F1197" s="17"/>
      <c r="G1197" s="17"/>
      <c r="H1197" s="17"/>
      <c r="I1197" s="91"/>
      <c r="J1197" s="91"/>
      <c r="K1197" s="17"/>
    </row>
    <row r="1198" spans="1:11" ht="12.75">
      <c r="A1198" s="37">
        <v>11</v>
      </c>
      <c r="B1198" s="37"/>
      <c r="C1198" s="90"/>
      <c r="D1198" s="32"/>
      <c r="E1198" s="17"/>
      <c r="F1198" s="17"/>
      <c r="G1198" s="17"/>
      <c r="H1198" s="17"/>
      <c r="I1198" s="91"/>
      <c r="J1198" s="91"/>
      <c r="K1198" s="17"/>
    </row>
    <row r="1199" spans="1:11" ht="12.75">
      <c r="A1199" s="37">
        <v>12</v>
      </c>
      <c r="B1199" s="37"/>
      <c r="C1199" s="90"/>
      <c r="D1199" s="32"/>
      <c r="E1199" s="17"/>
      <c r="F1199" s="17"/>
      <c r="G1199" s="17"/>
      <c r="H1199" s="17"/>
      <c r="I1199" s="91"/>
      <c r="J1199" s="91"/>
      <c r="K1199" s="17"/>
    </row>
    <row r="1200" spans="1:11" ht="12.75">
      <c r="A1200" s="37">
        <v>13</v>
      </c>
      <c r="B1200" s="37"/>
      <c r="C1200" s="90"/>
      <c r="D1200" s="32"/>
      <c r="E1200" s="17"/>
      <c r="F1200" s="17"/>
      <c r="G1200" s="17"/>
      <c r="H1200" s="17"/>
      <c r="I1200" s="91"/>
      <c r="J1200" s="91"/>
      <c r="K1200" s="17"/>
    </row>
    <row r="1201" spans="1:11" ht="12.75">
      <c r="A1201" s="37">
        <v>14</v>
      </c>
      <c r="B1201" s="37"/>
      <c r="C1201" s="90"/>
      <c r="D1201" s="32"/>
      <c r="E1201" s="17"/>
      <c r="F1201" s="17"/>
      <c r="G1201" s="17"/>
      <c r="H1201" s="17"/>
      <c r="I1201" s="91"/>
      <c r="J1201" s="91"/>
      <c r="K1201" s="17"/>
    </row>
    <row r="1202" spans="1:11" ht="12.75">
      <c r="A1202" s="37">
        <v>15</v>
      </c>
      <c r="B1202" s="37"/>
      <c r="C1202" s="90"/>
      <c r="D1202" s="32"/>
      <c r="E1202" s="17"/>
      <c r="F1202" s="17"/>
      <c r="G1202" s="17"/>
      <c r="H1202" s="17"/>
      <c r="I1202" s="91"/>
      <c r="J1202" s="91"/>
      <c r="K1202" s="17"/>
    </row>
    <row r="1203" spans="1:11" ht="12.75">
      <c r="A1203" s="37">
        <v>16</v>
      </c>
      <c r="B1203" s="37"/>
      <c r="C1203" s="90"/>
      <c r="D1203" s="32"/>
      <c r="E1203" s="17"/>
      <c r="F1203" s="17"/>
      <c r="G1203" s="17"/>
      <c r="H1203" s="17"/>
      <c r="I1203" s="91"/>
      <c r="J1203" s="91"/>
      <c r="K1203" s="17"/>
    </row>
    <row r="1204" spans="1:11" ht="12.75">
      <c r="A1204" s="37">
        <v>17</v>
      </c>
      <c r="B1204" s="37"/>
      <c r="C1204" s="90"/>
      <c r="D1204" s="32"/>
      <c r="E1204" s="17"/>
      <c r="F1204" s="17"/>
      <c r="G1204" s="17"/>
      <c r="H1204" s="17"/>
      <c r="I1204" s="91"/>
      <c r="J1204" s="91"/>
      <c r="K1204" s="17"/>
    </row>
    <row r="1205" spans="1:11" ht="12.75">
      <c r="A1205" s="37">
        <v>18</v>
      </c>
      <c r="B1205" s="37"/>
      <c r="C1205" s="90"/>
      <c r="D1205" s="32"/>
      <c r="E1205" s="17"/>
      <c r="F1205" s="17"/>
      <c r="G1205" s="17"/>
      <c r="H1205" s="17"/>
      <c r="I1205" s="91"/>
      <c r="J1205" s="91"/>
      <c r="K1205" s="17"/>
    </row>
    <row r="1206" spans="1:11" ht="12.75">
      <c r="A1206" s="37">
        <v>19</v>
      </c>
      <c r="B1206" s="37"/>
      <c r="C1206" s="90"/>
      <c r="D1206" s="32"/>
      <c r="E1206" s="17"/>
      <c r="F1206" s="17"/>
      <c r="G1206" s="17"/>
      <c r="H1206" s="17"/>
      <c r="I1206" s="91"/>
      <c r="J1206" s="91"/>
      <c r="K1206" s="17"/>
    </row>
    <row r="1207" spans="1:11" ht="12.75">
      <c r="A1207" s="37">
        <v>20</v>
      </c>
      <c r="B1207" s="37"/>
      <c r="C1207" s="90"/>
      <c r="D1207" s="32"/>
      <c r="E1207" s="17"/>
      <c r="F1207" s="17"/>
      <c r="G1207" s="17"/>
      <c r="H1207" s="17"/>
      <c r="I1207" s="91"/>
      <c r="J1207" s="91"/>
      <c r="K1207" s="17"/>
    </row>
    <row r="1208" spans="1:11" ht="12.75">
      <c r="A1208" s="37">
        <v>21</v>
      </c>
      <c r="B1208" s="37"/>
      <c r="C1208" s="90"/>
      <c r="D1208" s="32"/>
      <c r="E1208" s="17"/>
      <c r="F1208" s="17"/>
      <c r="G1208" s="17"/>
      <c r="H1208" s="17"/>
      <c r="I1208" s="91"/>
      <c r="J1208" s="91"/>
      <c r="K1208" s="17"/>
    </row>
    <row r="1209" spans="1:11" ht="12.75">
      <c r="A1209" s="37">
        <v>22</v>
      </c>
      <c r="B1209" s="37"/>
      <c r="C1209" s="90"/>
      <c r="D1209" s="32"/>
      <c r="E1209" s="17"/>
      <c r="F1209" s="17"/>
      <c r="G1209" s="17"/>
      <c r="H1209" s="17"/>
      <c r="I1209" s="91"/>
      <c r="J1209" s="91"/>
      <c r="K1209" s="17"/>
    </row>
    <row r="1210" spans="1:11" ht="12.75">
      <c r="A1210" s="37">
        <v>23</v>
      </c>
      <c r="B1210" s="37"/>
      <c r="C1210" s="90"/>
      <c r="D1210" s="32"/>
      <c r="E1210" s="17"/>
      <c r="F1210" s="17"/>
      <c r="G1210" s="17"/>
      <c r="H1210" s="17"/>
      <c r="I1210" s="91"/>
      <c r="J1210" s="91"/>
      <c r="K1210" s="17"/>
    </row>
    <row r="1211" spans="1:11" ht="12.75">
      <c r="A1211" s="37">
        <v>24</v>
      </c>
      <c r="B1211" s="37"/>
      <c r="C1211" s="90"/>
      <c r="D1211" s="32"/>
      <c r="E1211" s="17"/>
      <c r="F1211" s="17"/>
      <c r="G1211" s="17"/>
      <c r="H1211" s="17"/>
      <c r="I1211" s="91"/>
      <c r="J1211" s="91"/>
      <c r="K1211" s="17"/>
    </row>
    <row r="1212" spans="1:11" ht="12.75">
      <c r="A1212" s="37">
        <v>25</v>
      </c>
      <c r="B1212" s="37"/>
      <c r="C1212" s="90"/>
      <c r="D1212" s="32"/>
      <c r="E1212" s="17"/>
      <c r="F1212" s="17"/>
      <c r="G1212" s="17"/>
      <c r="H1212" s="17"/>
      <c r="I1212" s="91"/>
      <c r="J1212" s="91"/>
      <c r="K1212" s="17"/>
    </row>
    <row r="1213" spans="1:11" ht="12.75">
      <c r="A1213" s="37">
        <v>26</v>
      </c>
      <c r="B1213" s="37"/>
      <c r="C1213" s="90"/>
      <c r="D1213" s="32"/>
      <c r="E1213" s="17"/>
      <c r="F1213" s="17"/>
      <c r="G1213" s="17"/>
      <c r="H1213" s="17"/>
      <c r="I1213" s="91"/>
      <c r="J1213" s="91"/>
      <c r="K1213" s="17"/>
    </row>
    <row r="1214" spans="1:11" ht="12.75">
      <c r="A1214" s="37">
        <v>27</v>
      </c>
      <c r="B1214" s="37"/>
      <c r="C1214" s="90"/>
      <c r="D1214" s="32"/>
      <c r="E1214" s="17"/>
      <c r="F1214" s="17"/>
      <c r="G1214" s="17"/>
      <c r="H1214" s="17"/>
      <c r="I1214" s="91"/>
      <c r="J1214" s="91"/>
      <c r="K1214" s="17"/>
    </row>
    <row r="1215" spans="1:11" ht="12.75">
      <c r="A1215" s="37">
        <v>28</v>
      </c>
      <c r="B1215" s="37"/>
      <c r="C1215" s="90"/>
      <c r="D1215" s="32"/>
      <c r="E1215" s="17"/>
      <c r="F1215" s="17"/>
      <c r="G1215" s="17"/>
      <c r="H1215" s="17"/>
      <c r="I1215" s="91"/>
      <c r="J1215" s="91"/>
      <c r="K1215" s="17"/>
    </row>
    <row r="1216" spans="1:11" ht="12.75">
      <c r="A1216" s="37">
        <v>29</v>
      </c>
      <c r="B1216" s="37"/>
      <c r="C1216" s="90"/>
      <c r="D1216" s="32"/>
      <c r="E1216" s="17"/>
      <c r="F1216" s="17"/>
      <c r="G1216" s="17"/>
      <c r="H1216" s="17"/>
      <c r="I1216" s="91"/>
      <c r="J1216" s="91"/>
      <c r="K1216" s="17"/>
    </row>
    <row r="1217" spans="1:11" ht="12.75">
      <c r="A1217" s="37">
        <v>30</v>
      </c>
      <c r="B1217" s="37"/>
      <c r="C1217" s="90"/>
      <c r="D1217" s="32"/>
      <c r="E1217" s="17"/>
      <c r="F1217" s="17"/>
      <c r="G1217" s="17"/>
      <c r="H1217" s="17"/>
      <c r="I1217" s="91"/>
      <c r="J1217" s="91"/>
      <c r="K1217" s="17"/>
    </row>
    <row r="1218" spans="1:11" ht="12.75">
      <c r="A1218" s="37">
        <v>31</v>
      </c>
      <c r="B1218" s="37"/>
      <c r="C1218" s="90"/>
      <c r="D1218" s="32"/>
      <c r="E1218" s="17"/>
      <c r="F1218" s="17"/>
      <c r="G1218" s="17"/>
      <c r="H1218" s="17"/>
      <c r="I1218" s="91"/>
      <c r="J1218" s="91"/>
      <c r="K1218" s="17"/>
    </row>
    <row r="1219" spans="1:11" ht="12.75">
      <c r="A1219" s="37">
        <v>32</v>
      </c>
      <c r="B1219" s="37"/>
      <c r="C1219" s="90"/>
      <c r="D1219" s="32"/>
      <c r="E1219" s="17"/>
      <c r="F1219" s="17"/>
      <c r="G1219" s="17"/>
      <c r="H1219" s="17"/>
      <c r="I1219" s="91"/>
      <c r="J1219" s="91"/>
      <c r="K1219" s="17"/>
    </row>
    <row r="1220" spans="1:11" ht="12.75">
      <c r="A1220" s="37">
        <v>33</v>
      </c>
      <c r="B1220" s="37"/>
      <c r="C1220" s="90"/>
      <c r="D1220" s="32"/>
      <c r="E1220" s="17"/>
      <c r="F1220" s="17"/>
      <c r="G1220" s="17"/>
      <c r="H1220" s="17"/>
      <c r="I1220" s="91"/>
      <c r="J1220" s="91"/>
      <c r="K1220" s="17"/>
    </row>
    <row r="1221" spans="1:11" ht="12.75">
      <c r="A1221" s="37">
        <v>34</v>
      </c>
      <c r="B1221" s="37"/>
      <c r="C1221" s="90"/>
      <c r="D1221" s="32"/>
      <c r="E1221" s="17"/>
      <c r="F1221" s="17"/>
      <c r="G1221" s="17"/>
      <c r="H1221" s="17"/>
      <c r="I1221" s="91"/>
      <c r="J1221" s="91"/>
      <c r="K1221" s="17"/>
    </row>
    <row r="1222" spans="1:11" ht="12.75">
      <c r="A1222" s="37">
        <v>35</v>
      </c>
      <c r="B1222" s="37"/>
      <c r="C1222" s="90"/>
      <c r="D1222" s="32"/>
      <c r="E1222" s="17"/>
      <c r="F1222" s="17"/>
      <c r="G1222" s="17"/>
      <c r="H1222" s="17"/>
      <c r="I1222" s="91"/>
      <c r="J1222" s="91"/>
      <c r="K1222" s="17"/>
    </row>
    <row r="1223" spans="1:11" ht="12.75">
      <c r="A1223" s="37">
        <v>36</v>
      </c>
      <c r="B1223" s="37"/>
      <c r="C1223" s="90"/>
      <c r="D1223" s="32"/>
      <c r="E1223" s="17"/>
      <c r="F1223" s="17"/>
      <c r="G1223" s="17"/>
      <c r="H1223" s="17"/>
      <c r="I1223" s="91"/>
      <c r="J1223" s="91"/>
      <c r="K1223" s="17"/>
    </row>
    <row r="1224" spans="1:11" ht="12.75">
      <c r="A1224" s="37">
        <v>37</v>
      </c>
      <c r="B1224" s="37"/>
      <c r="C1224" s="90"/>
      <c r="D1224" s="32"/>
      <c r="E1224" s="17"/>
      <c r="F1224" s="17"/>
      <c r="G1224" s="17"/>
      <c r="H1224" s="17"/>
      <c r="I1224" s="91"/>
      <c r="J1224" s="91"/>
      <c r="K1224" s="17"/>
    </row>
    <row r="1225" spans="1:11" ht="12.75">
      <c r="A1225" s="37">
        <v>38</v>
      </c>
      <c r="B1225" s="37"/>
      <c r="C1225" s="90"/>
      <c r="D1225" s="32"/>
      <c r="E1225" s="17"/>
      <c r="F1225" s="17"/>
      <c r="G1225" s="17"/>
      <c r="H1225" s="17"/>
      <c r="I1225" s="91"/>
      <c r="J1225" s="91"/>
      <c r="K1225" s="17"/>
    </row>
    <row r="1226" spans="1:11" ht="12.75">
      <c r="A1226" s="37">
        <v>39</v>
      </c>
      <c r="B1226" s="37"/>
      <c r="C1226" s="90"/>
      <c r="D1226" s="32"/>
      <c r="E1226" s="17"/>
      <c r="F1226" s="17"/>
      <c r="G1226" s="17"/>
      <c r="H1226" s="17"/>
      <c r="I1226" s="91"/>
      <c r="J1226" s="91"/>
      <c r="K1226" s="17"/>
    </row>
    <row r="1227" spans="1:11" ht="12.75">
      <c r="A1227" s="37">
        <v>40</v>
      </c>
      <c r="B1227" s="37"/>
      <c r="C1227" s="90"/>
      <c r="D1227" s="32"/>
      <c r="E1227" s="17"/>
      <c r="F1227" s="17"/>
      <c r="G1227" s="17"/>
      <c r="H1227" s="17"/>
      <c r="I1227" s="91"/>
      <c r="J1227" s="91"/>
      <c r="K1227" s="17"/>
    </row>
    <row r="1228" spans="1:11" ht="12.75">
      <c r="A1228" s="37">
        <v>41</v>
      </c>
      <c r="B1228" s="37"/>
      <c r="C1228" s="90"/>
      <c r="D1228" s="32"/>
      <c r="E1228" s="17"/>
      <c r="F1228" s="17"/>
      <c r="G1228" s="17"/>
      <c r="H1228" s="17"/>
      <c r="I1228" s="91"/>
      <c r="J1228" s="91"/>
      <c r="K1228" s="17"/>
    </row>
    <row r="1229" spans="1:11" ht="12.75">
      <c r="A1229" s="37">
        <v>42</v>
      </c>
      <c r="B1229" s="37"/>
      <c r="C1229" s="90"/>
      <c r="D1229" s="32"/>
      <c r="E1229" s="17"/>
      <c r="F1229" s="17"/>
      <c r="G1229" s="17"/>
      <c r="H1229" s="17"/>
      <c r="I1229" s="91"/>
      <c r="J1229" s="91"/>
      <c r="K1229" s="17"/>
    </row>
    <row r="1230" spans="1:11" ht="12.75">
      <c r="A1230" s="37">
        <v>43</v>
      </c>
      <c r="B1230" s="37"/>
      <c r="C1230" s="90"/>
      <c r="D1230" s="32"/>
      <c r="E1230" s="17"/>
      <c r="F1230" s="17"/>
      <c r="G1230" s="17"/>
      <c r="H1230" s="17"/>
      <c r="I1230" s="91"/>
      <c r="J1230" s="91"/>
      <c r="K1230" s="17"/>
    </row>
    <row r="1231" spans="1:11" ht="12.75">
      <c r="A1231" s="37">
        <v>44</v>
      </c>
      <c r="B1231" s="37"/>
      <c r="C1231" s="90"/>
      <c r="D1231" s="32"/>
      <c r="E1231" s="17"/>
      <c r="F1231" s="17"/>
      <c r="G1231" s="17"/>
      <c r="H1231" s="17"/>
      <c r="I1231" s="91"/>
      <c r="J1231" s="91"/>
      <c r="K1231" s="17"/>
    </row>
    <row r="1232" spans="5:11" ht="12.75">
      <c r="E1232" s="32">
        <f>SUM(E1189:E1231)</f>
        <v>0</v>
      </c>
      <c r="F1232" s="32">
        <f>SUM(F1189:F1231)</f>
        <v>0</v>
      </c>
      <c r="G1232" s="32">
        <f>SUM(G1188:G1231)</f>
        <v>0</v>
      </c>
      <c r="H1232" s="32">
        <f>SUM(H1188:H1231)</f>
        <v>0</v>
      </c>
      <c r="I1232" s="32">
        <f>SUM(I1188:I1231)</f>
        <v>0</v>
      </c>
      <c r="J1232" s="32">
        <f>SUM(J1188:J1231)</f>
        <v>0</v>
      </c>
      <c r="K1232" s="32">
        <f>(J1232/1000)*10</f>
        <v>0</v>
      </c>
    </row>
  </sheetData>
  <sheetProtection selectLockedCells="1" selectUnlockedCells="1"/>
  <mergeCells count="60">
    <mergeCell ref="A1087:K1087"/>
    <mergeCell ref="A1088:K1088"/>
    <mergeCell ref="A1136:K1136"/>
    <mergeCell ref="A1137:K1137"/>
    <mergeCell ref="A1185:K1185"/>
    <mergeCell ref="A1186:K1186"/>
    <mergeCell ref="A943:K943"/>
    <mergeCell ref="A944:K944"/>
    <mergeCell ref="A991:K991"/>
    <mergeCell ref="A992:K992"/>
    <mergeCell ref="A1039:K1039"/>
    <mergeCell ref="A1040:K1040"/>
    <mergeCell ref="A799:K799"/>
    <mergeCell ref="A800:K800"/>
    <mergeCell ref="A847:K847"/>
    <mergeCell ref="A848:K848"/>
    <mergeCell ref="A895:K895"/>
    <mergeCell ref="A896:K896"/>
    <mergeCell ref="A659:K659"/>
    <mergeCell ref="A660:K660"/>
    <mergeCell ref="A704:K704"/>
    <mergeCell ref="A705:K705"/>
    <mergeCell ref="A751:K751"/>
    <mergeCell ref="A752:K752"/>
    <mergeCell ref="A533:K533"/>
    <mergeCell ref="A534:K534"/>
    <mergeCell ref="A574:K574"/>
    <mergeCell ref="A575:K575"/>
    <mergeCell ref="A615:K615"/>
    <mergeCell ref="A616:K616"/>
    <mergeCell ref="A410:K410"/>
    <mergeCell ref="A411:K411"/>
    <mergeCell ref="A451:K451"/>
    <mergeCell ref="A452:K452"/>
    <mergeCell ref="A492:K492"/>
    <mergeCell ref="A493:K493"/>
    <mergeCell ref="A291:K291"/>
    <mergeCell ref="A292:K292"/>
    <mergeCell ref="A330:K330"/>
    <mergeCell ref="A331:K331"/>
    <mergeCell ref="A369:K369"/>
    <mergeCell ref="A370:K370"/>
    <mergeCell ref="A190:K190"/>
    <mergeCell ref="A191:K191"/>
    <mergeCell ref="A223:K223"/>
    <mergeCell ref="A224:K224"/>
    <mergeCell ref="A257:K257"/>
    <mergeCell ref="A258:K258"/>
    <mergeCell ref="A93:K93"/>
    <mergeCell ref="A94:K94"/>
    <mergeCell ref="A125:K125"/>
    <mergeCell ref="A126:K126"/>
    <mergeCell ref="A157:K157"/>
    <mergeCell ref="A158:K158"/>
    <mergeCell ref="A2:K2"/>
    <mergeCell ref="A3:K3"/>
    <mergeCell ref="A34:J34"/>
    <mergeCell ref="A35:K35"/>
    <mergeCell ref="A63:K63"/>
    <mergeCell ref="A64:K64"/>
  </mergeCells>
  <printOptions/>
  <pageMargins left="0.49027777777777776" right="0.3798611111111111" top="0.3902777777777778" bottom="0.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4"/>
  <sheetViews>
    <sheetView zoomScale="110" zoomScaleNormal="110" zoomScalePageLayoutView="0" workbookViewId="0" topLeftCell="A85">
      <selection activeCell="N17" sqref="N17"/>
    </sheetView>
  </sheetViews>
  <sheetFormatPr defaultColWidth="8.375" defaultRowHeight="12.75" customHeight="1"/>
  <cols>
    <col min="1" max="1" width="3.375" style="33" customWidth="1"/>
    <col min="2" max="2" width="18.375" style="0" customWidth="1"/>
    <col min="3" max="3" width="21.375" style="0" customWidth="1"/>
    <col min="4" max="4" width="6.375" style="0" customWidth="1"/>
    <col min="5" max="5" width="6.375" style="100" customWidth="1"/>
    <col min="6" max="6" width="5.375" style="0" customWidth="1"/>
    <col min="7" max="7" width="6.375" style="0" customWidth="1"/>
    <col min="8" max="8" width="4.375" style="0" customWidth="1"/>
    <col min="9" max="9" width="6.375" style="0" customWidth="1"/>
    <col min="10" max="10" width="5.875" style="0" customWidth="1"/>
    <col min="11" max="12" width="5.375" style="0" customWidth="1"/>
  </cols>
  <sheetData>
    <row r="1" spans="1:12" ht="16.5" customHeight="1">
      <c r="A1" s="323" t="str">
        <f>klasyfikacja!A55</f>
        <v>XX Memoriał Józefa Jerominka 2023/24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1"/>
    </row>
    <row r="2" spans="1:12" ht="14.25" customHeight="1">
      <c r="A2" s="323" t="str">
        <f>klasyfikacja!A56</f>
        <v>Klasyfikacja po 30 turniejach (końcowa)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1"/>
    </row>
    <row r="3" spans="1:13" ht="12.75" customHeight="1">
      <c r="A3" s="101" t="s">
        <v>63</v>
      </c>
      <c r="B3" s="69" t="s">
        <v>64</v>
      </c>
      <c r="C3" s="69" t="s">
        <v>65</v>
      </c>
      <c r="D3" s="69" t="s">
        <v>66</v>
      </c>
      <c r="E3" s="102" t="s">
        <v>9</v>
      </c>
      <c r="F3" s="68" t="s">
        <v>10</v>
      </c>
      <c r="G3" s="68" t="s">
        <v>11</v>
      </c>
      <c r="H3" s="68" t="s">
        <v>67</v>
      </c>
      <c r="I3" s="68" t="s">
        <v>68</v>
      </c>
      <c r="J3" s="68" t="s">
        <v>202</v>
      </c>
      <c r="K3" s="68" t="s">
        <v>69</v>
      </c>
      <c r="L3" s="1"/>
      <c r="M3" s="32"/>
    </row>
    <row r="4" spans="1:12" ht="12.75" customHeight="1">
      <c r="A4" s="26">
        <v>1</v>
      </c>
      <c r="B4" s="14" t="str">
        <f>klasyfikacja!B58</f>
        <v>Koziorowski Piotr</v>
      </c>
      <c r="C4" s="14" t="str">
        <f>klasyfikacja!C58</f>
        <v>LZS Ligota Dolna</v>
      </c>
      <c r="D4" s="32">
        <f>klasyfikacja!D58</f>
        <v>49408</v>
      </c>
      <c r="E4" s="13">
        <f>klasyfikacja!E58</f>
        <v>961</v>
      </c>
      <c r="F4" s="13">
        <f>klasyfikacja!F58</f>
        <v>125</v>
      </c>
      <c r="G4" s="13">
        <f>klasyfikacja!G58</f>
        <v>182</v>
      </c>
      <c r="H4" s="13">
        <f>klasyfikacja!H58</f>
        <v>30</v>
      </c>
      <c r="I4" s="13">
        <f>klasyfikacja!I58</f>
        <v>334</v>
      </c>
      <c r="J4" s="13">
        <f>klasyfikacja!J58</f>
        <v>0</v>
      </c>
      <c r="K4" s="13" t="str">
        <f>klasyfikacja!K58</f>
        <v>-</v>
      </c>
      <c r="L4" s="1"/>
    </row>
    <row r="5" spans="1:12" ht="12.75" customHeight="1">
      <c r="A5" s="26">
        <v>2</v>
      </c>
      <c r="B5" s="14" t="str">
        <f>klasyfikacja!B59</f>
        <v>Kościelny Roman</v>
      </c>
      <c r="C5" s="14" t="str">
        <f>klasyfikacja!C59</f>
        <v>Skat Kolonowskie</v>
      </c>
      <c r="D5" s="32">
        <f>klasyfikacja!D59</f>
        <v>48011</v>
      </c>
      <c r="E5" s="13">
        <f>klasyfikacja!E59</f>
        <v>737</v>
      </c>
      <c r="F5" s="13">
        <f>klasyfikacja!F59</f>
        <v>132</v>
      </c>
      <c r="G5" s="13">
        <f>klasyfikacja!G59</f>
        <v>150</v>
      </c>
      <c r="H5" s="13">
        <f>klasyfikacja!H59</f>
        <v>29</v>
      </c>
      <c r="I5" s="13">
        <f>klasyfikacja!I59</f>
        <v>168</v>
      </c>
      <c r="J5" s="13">
        <f>klasyfikacja!J59</f>
        <v>1000</v>
      </c>
      <c r="K5" s="13" t="str">
        <f>klasyfikacja!K59</f>
        <v>-</v>
      </c>
      <c r="L5" s="1"/>
    </row>
    <row r="6" spans="1:12" ht="14.25" customHeight="1">
      <c r="A6" s="26">
        <v>3</v>
      </c>
      <c r="B6" s="14" t="str">
        <f>klasyfikacja!B60</f>
        <v>Bryłka Ernest</v>
      </c>
      <c r="C6" s="14" t="str">
        <f>klasyfikacja!C60</f>
        <v>KS Kuźnia Zawadzkie</v>
      </c>
      <c r="D6" s="32">
        <f>klasyfikacja!D60</f>
        <v>45880</v>
      </c>
      <c r="E6" s="13">
        <f>klasyfikacja!E60</f>
        <v>774</v>
      </c>
      <c r="F6" s="13">
        <f>klasyfikacja!F60</f>
        <v>116</v>
      </c>
      <c r="G6" s="13">
        <f>klasyfikacja!G60</f>
        <v>210</v>
      </c>
      <c r="H6" s="13">
        <f>klasyfikacja!H60</f>
        <v>29</v>
      </c>
      <c r="I6" s="13">
        <f>klasyfikacja!I60</f>
        <v>129</v>
      </c>
      <c r="J6" s="13">
        <f>klasyfikacja!J60</f>
        <v>1000</v>
      </c>
      <c r="K6" s="13" t="str">
        <f>klasyfikacja!K60</f>
        <v>aw.1</v>
      </c>
      <c r="L6" s="1"/>
    </row>
    <row r="7" spans="1:12" ht="14.25" customHeight="1">
      <c r="A7" s="26">
        <v>4</v>
      </c>
      <c r="B7" s="14" t="str">
        <f>klasyfikacja!B61</f>
        <v>Knopik Józef</v>
      </c>
      <c r="C7" s="14" t="str">
        <f>klasyfikacja!C61</f>
        <v>LZS Ligota Dolna</v>
      </c>
      <c r="D7" s="32">
        <f>klasyfikacja!D61</f>
        <v>45590</v>
      </c>
      <c r="E7" s="13">
        <f>klasyfikacja!E61</f>
        <v>717</v>
      </c>
      <c r="F7" s="13">
        <f>klasyfikacja!F61</f>
        <v>65</v>
      </c>
      <c r="G7" s="13">
        <f>klasyfikacja!G61</f>
        <v>172</v>
      </c>
      <c r="H7" s="13">
        <f>klasyfikacja!H61</f>
        <v>30</v>
      </c>
      <c r="I7" s="13">
        <f>klasyfikacja!I61</f>
        <v>40</v>
      </c>
      <c r="J7" s="13">
        <f>klasyfikacja!J61</f>
        <v>0</v>
      </c>
      <c r="K7" s="13" t="str">
        <f>klasyfikacja!K61</f>
        <v>aw.1</v>
      </c>
      <c r="L7" s="1"/>
    </row>
    <row r="8" spans="1:12" ht="14.25" customHeight="1">
      <c r="A8" s="26">
        <v>5</v>
      </c>
      <c r="B8" s="14" t="str">
        <f>klasyfikacja!B62</f>
        <v>Deptała Leon</v>
      </c>
      <c r="C8" s="14" t="str">
        <f>klasyfikacja!C62</f>
        <v>Skat Kolonowskie</v>
      </c>
      <c r="D8" s="32">
        <f>klasyfikacja!D62</f>
        <v>45341</v>
      </c>
      <c r="E8" s="13">
        <f>klasyfikacja!E62</f>
        <v>837</v>
      </c>
      <c r="F8" s="13">
        <f>klasyfikacja!F62</f>
        <v>115</v>
      </c>
      <c r="G8" s="13">
        <f>klasyfikacja!G62</f>
        <v>126</v>
      </c>
      <c r="H8" s="13">
        <f>klasyfikacja!H62</f>
        <v>30</v>
      </c>
      <c r="I8" s="13">
        <f>klasyfikacja!I62</f>
        <v>256</v>
      </c>
      <c r="J8" s="13">
        <f>klasyfikacja!J62</f>
        <v>0</v>
      </c>
      <c r="K8" s="13" t="str">
        <f>klasyfikacja!K62</f>
        <v>sp.2</v>
      </c>
      <c r="L8" s="1"/>
    </row>
    <row r="9" spans="1:12" ht="14.25" customHeight="1">
      <c r="A9" s="26">
        <v>6</v>
      </c>
      <c r="B9" s="14" t="str">
        <f>klasyfikacja!B63</f>
        <v>Kędzia Stanisław</v>
      </c>
      <c r="C9" s="14" t="str">
        <f>klasyfikacja!C63</f>
        <v>LZS Ligota Dolna</v>
      </c>
      <c r="D9" s="32">
        <f>klasyfikacja!D63</f>
        <v>44488</v>
      </c>
      <c r="E9" s="13">
        <f>klasyfikacja!E63</f>
        <v>684</v>
      </c>
      <c r="F9" s="13">
        <f>klasyfikacja!F63</f>
        <v>63</v>
      </c>
      <c r="G9" s="13">
        <f>klasyfikacja!G63</f>
        <v>180</v>
      </c>
      <c r="H9" s="13">
        <f>klasyfikacja!H63</f>
        <v>30</v>
      </c>
      <c r="I9" s="13">
        <f>klasyfikacja!I63</f>
        <v>-3</v>
      </c>
      <c r="J9" s="13">
        <f>klasyfikacja!J63</f>
        <v>0</v>
      </c>
      <c r="K9" s="13" t="str">
        <f>klasyfikacja!K63</f>
        <v>-</v>
      </c>
      <c r="L9" s="1"/>
    </row>
    <row r="10" spans="1:12" ht="14.25" customHeight="1">
      <c r="A10" s="26">
        <v>7</v>
      </c>
      <c r="B10" s="14" t="str">
        <f>klasyfikacja!B64</f>
        <v>Koziorowski Marian</v>
      </c>
      <c r="C10" s="14" t="str">
        <f>klasyfikacja!C64</f>
        <v>LZS Ligota Dolna</v>
      </c>
      <c r="D10" s="32">
        <f>klasyfikacja!D64</f>
        <v>42710</v>
      </c>
      <c r="E10" s="13">
        <f>klasyfikacja!E64</f>
        <v>515</v>
      </c>
      <c r="F10" s="13">
        <f>klasyfikacja!F64</f>
        <v>69</v>
      </c>
      <c r="G10" s="13">
        <f>klasyfikacja!G64</f>
        <v>194</v>
      </c>
      <c r="H10" s="13">
        <f>klasyfikacja!H64</f>
        <v>29</v>
      </c>
      <c r="I10" s="13">
        <f>klasyfikacja!I64</f>
        <v>-161</v>
      </c>
      <c r="J10" s="13">
        <f>klasyfikacja!J64</f>
        <v>1000</v>
      </c>
      <c r="K10" s="13" t="str">
        <f>klasyfikacja!K64</f>
        <v>-</v>
      </c>
      <c r="L10" s="1"/>
    </row>
    <row r="11" spans="1:11" ht="14.25" customHeight="1">
      <c r="A11" s="26">
        <v>8</v>
      </c>
      <c r="B11" s="14" t="str">
        <f>klasyfikacja!B65</f>
        <v>Brand Roman</v>
      </c>
      <c r="C11" s="14" t="str">
        <f>klasyfikacja!C65</f>
        <v>LZS Ligota Dolna</v>
      </c>
      <c r="D11" s="32">
        <f>klasyfikacja!D65</f>
        <v>41629</v>
      </c>
      <c r="E11" s="13">
        <f>klasyfikacja!E65</f>
        <v>358</v>
      </c>
      <c r="F11" s="13">
        <f>klasyfikacja!F65</f>
        <v>23</v>
      </c>
      <c r="G11" s="13">
        <f>klasyfikacja!G65</f>
        <v>134</v>
      </c>
      <c r="H11" s="13">
        <f>klasyfikacja!H65</f>
        <v>28</v>
      </c>
      <c r="I11" s="13">
        <f>klasyfikacja!I65</f>
        <v>-285</v>
      </c>
      <c r="J11" s="13">
        <f>klasyfikacja!J65</f>
        <v>2000</v>
      </c>
      <c r="K11" s="13" t="str">
        <f>klasyfikacja!K65</f>
        <v>-</v>
      </c>
    </row>
    <row r="12" spans="1:11" ht="14.25" customHeight="1">
      <c r="A12" s="26">
        <v>9</v>
      </c>
      <c r="B12" s="14" t="str">
        <f>klasyfikacja!B66</f>
        <v>Doleżych Zygmunt</v>
      </c>
      <c r="C12" s="14" t="str">
        <f>klasyfikacja!C66</f>
        <v>KSS Pawonków</v>
      </c>
      <c r="D12" s="32">
        <f>klasyfikacja!D66</f>
        <v>40840</v>
      </c>
      <c r="E12" s="13">
        <f>klasyfikacja!E66</f>
        <v>295</v>
      </c>
      <c r="F12" s="13">
        <f>klasyfikacja!F66</f>
        <v>31</v>
      </c>
      <c r="G12" s="13">
        <f>klasyfikacja!G66</f>
        <v>144</v>
      </c>
      <c r="H12" s="13">
        <f>klasyfikacja!H66</f>
        <v>30</v>
      </c>
      <c r="I12" s="13">
        <f>klasyfikacja!I66</f>
        <v>-388</v>
      </c>
      <c r="J12" s="13">
        <f>klasyfikacja!J66</f>
        <v>0</v>
      </c>
      <c r="K12" s="13" t="str">
        <f>klasyfikacja!K66</f>
        <v>aw.1</v>
      </c>
    </row>
    <row r="13" spans="1:11" ht="14.25" customHeight="1">
      <c r="A13" s="26">
        <v>10</v>
      </c>
      <c r="B13" s="14" t="str">
        <f>klasyfikacja!B67</f>
        <v>Stachowski Jerzy</v>
      </c>
      <c r="C13" s="14" t="str">
        <f>klasyfikacja!C67</f>
        <v>LZS Ligota Dolna</v>
      </c>
      <c r="D13" s="32">
        <f>klasyfikacja!D67</f>
        <v>40713</v>
      </c>
      <c r="E13" s="13">
        <f>klasyfikacja!E67</f>
        <v>531</v>
      </c>
      <c r="F13" s="13">
        <f>klasyfikacja!F67</f>
        <v>55</v>
      </c>
      <c r="G13" s="13">
        <f>klasyfikacja!G67</f>
        <v>236</v>
      </c>
      <c r="H13" s="13">
        <f>klasyfikacja!H67</f>
        <v>29</v>
      </c>
      <c r="I13" s="13">
        <f>klasyfikacja!I67</f>
        <v>-201</v>
      </c>
      <c r="J13" s="13">
        <f>klasyfikacja!J67</f>
        <v>1000</v>
      </c>
      <c r="K13" s="13" t="str">
        <f>klasyfikacja!K67</f>
        <v>aw.2</v>
      </c>
    </row>
    <row r="14" spans="1:11" ht="14.25" customHeight="1">
      <c r="A14" s="26">
        <v>11</v>
      </c>
      <c r="B14" s="14" t="str">
        <f>klasyfikacja!B68</f>
        <v>Morawiec Bronisław</v>
      </c>
      <c r="C14" s="14" t="str">
        <f>klasyfikacja!C68</f>
        <v>LZS Ligota Dolna</v>
      </c>
      <c r="D14" s="32">
        <f>klasyfikacja!D68</f>
        <v>40634</v>
      </c>
      <c r="E14" s="13">
        <f>klasyfikacja!E68</f>
        <v>331</v>
      </c>
      <c r="F14" s="13">
        <f>klasyfikacja!F68</f>
        <v>57</v>
      </c>
      <c r="G14" s="13">
        <f>klasyfikacja!G68</f>
        <v>198</v>
      </c>
      <c r="H14" s="13">
        <f>klasyfikacja!H68</f>
        <v>30</v>
      </c>
      <c r="I14" s="13">
        <f>klasyfikacja!I68</f>
        <v>-380</v>
      </c>
      <c r="J14" s="13">
        <f>klasyfikacja!J68</f>
        <v>0</v>
      </c>
      <c r="K14" s="13" t="str">
        <f>klasyfikacja!K68</f>
        <v>-</v>
      </c>
    </row>
    <row r="15" spans="1:11" ht="14.25" customHeight="1">
      <c r="A15" s="26">
        <v>12</v>
      </c>
      <c r="B15" s="14" t="str">
        <f>klasyfikacja!B69</f>
        <v>Machoń Jarosław</v>
      </c>
      <c r="C15" s="14" t="str">
        <f>klasyfikacja!C69</f>
        <v>LZS Ligota Dolna</v>
      </c>
      <c r="D15" s="32">
        <f>klasyfikacja!D69</f>
        <v>40565</v>
      </c>
      <c r="E15" s="13">
        <f>klasyfikacja!E69</f>
        <v>400</v>
      </c>
      <c r="F15" s="13">
        <f>klasyfikacja!F69</f>
        <v>29</v>
      </c>
      <c r="G15" s="13">
        <f>klasyfikacja!G69</f>
        <v>104</v>
      </c>
      <c r="H15" s="13">
        <f>klasyfikacja!H69</f>
        <v>30</v>
      </c>
      <c r="I15" s="13">
        <f>klasyfikacja!I69</f>
        <v>-245</v>
      </c>
      <c r="J15" s="13">
        <f>klasyfikacja!J69</f>
        <v>0</v>
      </c>
      <c r="K15" s="13" t="str">
        <f>klasyfikacja!K69</f>
        <v>sp.3</v>
      </c>
    </row>
    <row r="16" spans="1:11" ht="14.25" customHeight="1">
      <c r="A16" s="26">
        <v>13</v>
      </c>
      <c r="B16" s="14" t="str">
        <f>klasyfikacja!B70</f>
        <v>Słociński Adam</v>
      </c>
      <c r="C16" s="14" t="str">
        <f>klasyfikacja!C70</f>
        <v>KSS Pawonków</v>
      </c>
      <c r="D16" s="32">
        <f>klasyfikacja!D70</f>
        <v>36171</v>
      </c>
      <c r="E16" s="13">
        <f>klasyfikacja!E70</f>
        <v>297</v>
      </c>
      <c r="F16" s="13">
        <f>klasyfikacja!F70</f>
        <v>26</v>
      </c>
      <c r="G16" s="13">
        <f>klasyfikacja!G70</f>
        <v>184</v>
      </c>
      <c r="H16" s="13">
        <f>klasyfikacja!H70</f>
        <v>26</v>
      </c>
      <c r="I16" s="13">
        <f>klasyfikacja!I70</f>
        <v>-355</v>
      </c>
      <c r="J16" s="13">
        <f>klasyfikacja!J70</f>
        <v>0</v>
      </c>
      <c r="K16" s="13" t="str">
        <f>klasyfikacja!K70</f>
        <v>-</v>
      </c>
    </row>
    <row r="17" spans="1:11" ht="14.25" customHeight="1">
      <c r="A17" s="26">
        <v>14</v>
      </c>
      <c r="B17" s="14" t="str">
        <f>klasyfikacja!B71</f>
        <v>Urbańczyk Ewald</v>
      </c>
      <c r="C17" s="14" t="str">
        <f>klasyfikacja!C71</f>
        <v>KS Kuźnia Zawadzkie</v>
      </c>
      <c r="D17" s="32">
        <f>klasyfikacja!D71</f>
        <v>35844</v>
      </c>
      <c r="E17" s="13">
        <f>klasyfikacja!E71</f>
        <v>255</v>
      </c>
      <c r="F17" s="13">
        <f>klasyfikacja!F71</f>
        <v>12</v>
      </c>
      <c r="G17" s="13">
        <f>klasyfikacja!G71</f>
        <v>128</v>
      </c>
      <c r="H17" s="13">
        <f>klasyfikacja!H71</f>
        <v>27</v>
      </c>
      <c r="I17" s="13">
        <f>klasyfikacja!I71</f>
        <v>-374</v>
      </c>
      <c r="J17" s="13">
        <f>klasyfikacja!J71</f>
        <v>3000</v>
      </c>
      <c r="K17" s="13" t="str">
        <f>klasyfikacja!K71</f>
        <v>aw.1</v>
      </c>
    </row>
    <row r="18" spans="1:11" ht="14.25" customHeight="1">
      <c r="A18" s="26">
        <v>15</v>
      </c>
      <c r="B18" s="14" t="str">
        <f>klasyfikacja!B72</f>
        <v>Skubała Roman</v>
      </c>
      <c r="C18" s="14" t="str">
        <f>klasyfikacja!C72</f>
        <v>LZS Ligota Dolna</v>
      </c>
      <c r="D18" s="32">
        <f>klasyfikacja!D72</f>
        <v>35765</v>
      </c>
      <c r="E18" s="13">
        <f>klasyfikacja!E72</f>
        <v>397</v>
      </c>
      <c r="F18" s="13">
        <f>klasyfikacja!F72</f>
        <v>37</v>
      </c>
      <c r="G18" s="13">
        <f>klasyfikacja!G72</f>
        <v>262</v>
      </c>
      <c r="H18" s="13">
        <f>klasyfikacja!H72</f>
        <v>30</v>
      </c>
      <c r="I18" s="13">
        <f>klasyfikacja!I72</f>
        <v>-398</v>
      </c>
      <c r="J18" s="13">
        <f>klasyfikacja!J72</f>
        <v>0</v>
      </c>
      <c r="K18" s="13" t="str">
        <f>klasyfikacja!K72</f>
        <v>sp.1</v>
      </c>
    </row>
    <row r="19" spans="1:11" ht="14.25" customHeight="1">
      <c r="A19" s="26">
        <v>16</v>
      </c>
      <c r="B19" s="14" t="str">
        <f>klasyfikacja!B73</f>
        <v>Kukowka Henryk</v>
      </c>
      <c r="C19" s="14" t="str">
        <f>klasyfikacja!C73</f>
        <v>KSS Pawonków</v>
      </c>
      <c r="D19" s="32">
        <f>klasyfikacja!D73</f>
        <v>35006</v>
      </c>
      <c r="E19" s="13">
        <f>klasyfikacja!E73</f>
        <v>0</v>
      </c>
      <c r="F19" s="13">
        <f>klasyfikacja!F73</f>
        <v>0</v>
      </c>
      <c r="G19" s="13">
        <f>klasyfikacja!G73</f>
        <v>190</v>
      </c>
      <c r="H19" s="13">
        <f>klasyfikacja!H73</f>
        <v>29</v>
      </c>
      <c r="I19" s="13">
        <f>klasyfikacja!I73</f>
        <v>-741</v>
      </c>
      <c r="J19" s="13">
        <f>klasyfikacja!J73</f>
        <v>0</v>
      </c>
      <c r="K19" s="13" t="str">
        <f>klasyfikacja!K73</f>
        <v>-</v>
      </c>
    </row>
    <row r="20" spans="1:11" ht="14.25" customHeight="1">
      <c r="A20" s="26">
        <v>17</v>
      </c>
      <c r="B20" s="14" t="str">
        <f>klasyfikacja!B74</f>
        <v>Świtała Franciszek</v>
      </c>
      <c r="C20" s="14" t="str">
        <f>klasyfikacja!C74</f>
        <v>KS Kuźnia Zawadzkie</v>
      </c>
      <c r="D20" s="32">
        <f>klasyfikacja!D74</f>
        <v>34729</v>
      </c>
      <c r="E20" s="13">
        <f>klasyfikacja!E74</f>
        <v>279</v>
      </c>
      <c r="F20" s="13">
        <f>klasyfikacja!F74</f>
        <v>26</v>
      </c>
      <c r="G20" s="13">
        <f>klasyfikacja!G74</f>
        <v>258</v>
      </c>
      <c r="H20" s="13">
        <f>klasyfikacja!H74</f>
        <v>30</v>
      </c>
      <c r="I20" s="13">
        <f>klasyfikacja!I74</f>
        <v>-523</v>
      </c>
      <c r="J20" s="13">
        <f>klasyfikacja!J74</f>
        <v>0</v>
      </c>
      <c r="K20" s="13" t="str">
        <f>klasyfikacja!K74</f>
        <v>-</v>
      </c>
    </row>
    <row r="21" spans="1:11" ht="14.25" customHeight="1">
      <c r="A21" s="26">
        <v>18</v>
      </c>
      <c r="B21" s="14" t="str">
        <f>klasyfikacja!B75</f>
        <v>Dybowski Leopold</v>
      </c>
      <c r="C21" s="14" t="str">
        <f>klasyfikacja!C75</f>
        <v>LZS Ligota Dolna</v>
      </c>
      <c r="D21" s="32">
        <f>klasyfikacja!D75</f>
        <v>34590</v>
      </c>
      <c r="E21" s="13">
        <f>klasyfikacja!E75</f>
        <v>743</v>
      </c>
      <c r="F21" s="13">
        <f>klasyfikacja!F75</f>
        <v>115</v>
      </c>
      <c r="G21" s="13">
        <f>klasyfikacja!G75</f>
        <v>126</v>
      </c>
      <c r="H21" s="13">
        <f>klasyfikacja!H75</f>
        <v>20</v>
      </c>
      <c r="I21" s="13">
        <f>klasyfikacja!I75</f>
        <v>352</v>
      </c>
      <c r="J21" s="13">
        <f>klasyfikacja!J75</f>
        <v>2000</v>
      </c>
      <c r="K21" s="13" t="str">
        <f>klasyfikacja!K75</f>
        <v>-</v>
      </c>
    </row>
    <row r="22" spans="1:11" ht="14.25" customHeight="1">
      <c r="A22" s="26">
        <v>19</v>
      </c>
      <c r="B22" s="14" t="str">
        <f>klasyfikacja!B76</f>
        <v>Gigiel Wacław</v>
      </c>
      <c r="C22" s="14" t="str">
        <f>klasyfikacja!C76</f>
        <v>LZS Ligota Dolna</v>
      </c>
      <c r="D22" s="32">
        <f>klasyfikacja!D76</f>
        <v>33051</v>
      </c>
      <c r="E22" s="13">
        <f>klasyfikacja!E76</f>
        <v>180</v>
      </c>
      <c r="F22" s="13">
        <f>klasyfikacja!F76</f>
        <v>39</v>
      </c>
      <c r="G22" s="13">
        <f>klasyfikacja!G76</f>
        <v>118</v>
      </c>
      <c r="H22" s="13">
        <f>klasyfikacja!H76</f>
        <v>30</v>
      </c>
      <c r="I22" s="13">
        <f>klasyfikacja!I76</f>
        <v>-469</v>
      </c>
      <c r="J22" s="13">
        <f>klasyfikacja!J76</f>
        <v>0</v>
      </c>
      <c r="K22" s="13" t="str">
        <f>klasyfikacja!K76</f>
        <v>-</v>
      </c>
    </row>
    <row r="23" spans="1:11" ht="14.25" customHeight="1">
      <c r="A23" s="26">
        <v>20</v>
      </c>
      <c r="B23" s="14" t="str">
        <f>klasyfikacja!B77</f>
        <v>Koza Bogdan</v>
      </c>
      <c r="C23" s="14" t="str">
        <f>klasyfikacja!C77</f>
        <v>KSS Pawonków</v>
      </c>
      <c r="D23" s="32">
        <f>klasyfikacja!D77</f>
        <v>30546</v>
      </c>
      <c r="E23" s="13">
        <f>klasyfikacja!E77</f>
        <v>51</v>
      </c>
      <c r="F23" s="13">
        <f>klasyfikacja!F77</f>
        <v>0</v>
      </c>
      <c r="G23" s="13">
        <f>klasyfikacja!G77</f>
        <v>100</v>
      </c>
      <c r="H23" s="13">
        <f>klasyfikacja!H77</f>
        <v>27</v>
      </c>
      <c r="I23" s="13">
        <f>klasyfikacja!I77</f>
        <v>-562</v>
      </c>
      <c r="J23" s="13">
        <f>klasyfikacja!J77</f>
        <v>0</v>
      </c>
      <c r="K23" s="13" t="str">
        <f>klasyfikacja!K77</f>
        <v>aw.1</v>
      </c>
    </row>
    <row r="24" spans="1:11" ht="14.25" customHeight="1">
      <c r="A24" s="26">
        <v>21</v>
      </c>
      <c r="B24" s="14" t="str">
        <f>klasyfikacja!B78</f>
        <v>Kowalczyk Bogusław</v>
      </c>
      <c r="C24" s="14" t="str">
        <f>klasyfikacja!C78</f>
        <v>LZS Ligota Dolna</v>
      </c>
      <c r="D24" s="32">
        <f>klasyfikacja!D78</f>
        <v>29055</v>
      </c>
      <c r="E24" s="13">
        <f>klasyfikacja!E78</f>
        <v>180</v>
      </c>
      <c r="F24" s="13">
        <f>klasyfikacja!F78</f>
        <v>33</v>
      </c>
      <c r="G24" s="13">
        <f>klasyfikacja!G78</f>
        <v>150</v>
      </c>
      <c r="H24" s="13">
        <f>klasyfikacja!H78</f>
        <v>25</v>
      </c>
      <c r="I24" s="13">
        <f>klasyfikacja!I78</f>
        <v>-412</v>
      </c>
      <c r="J24" s="13">
        <f>klasyfikacja!J78</f>
        <v>0</v>
      </c>
      <c r="K24" s="13" t="str">
        <f>klasyfikacja!K78</f>
        <v>sp.1</v>
      </c>
    </row>
    <row r="25" spans="1:11" ht="14.25" customHeight="1">
      <c r="A25" s="26">
        <v>22</v>
      </c>
      <c r="B25" s="14" t="str">
        <f>klasyfikacja!B79</f>
        <v>Kuźniak Przemysław</v>
      </c>
      <c r="C25" s="14" t="str">
        <f>klasyfikacja!C79</f>
        <v>LZS Ligota Dolna</v>
      </c>
      <c r="D25" s="32">
        <f>klasyfikacja!D79</f>
        <v>28451</v>
      </c>
      <c r="E25" s="13">
        <f>klasyfikacja!E79</f>
        <v>529</v>
      </c>
      <c r="F25" s="13">
        <f>klasyfikacja!F79</f>
        <v>80</v>
      </c>
      <c r="G25" s="13">
        <f>klasyfikacja!G79</f>
        <v>136</v>
      </c>
      <c r="H25" s="13">
        <f>klasyfikacja!H79</f>
        <v>18</v>
      </c>
      <c r="I25" s="13">
        <f>klasyfikacja!I79</f>
        <v>131</v>
      </c>
      <c r="J25" s="13">
        <f>klasyfikacja!J79</f>
        <v>0</v>
      </c>
      <c r="K25" s="13" t="str">
        <f>klasyfikacja!K79</f>
        <v>-</v>
      </c>
    </row>
    <row r="26" spans="1:11" ht="14.25" customHeight="1">
      <c r="A26" s="26">
        <v>23</v>
      </c>
      <c r="B26" s="14" t="str">
        <f>klasyfikacja!B80</f>
        <v>Kempa Bogdan</v>
      </c>
      <c r="C26" s="14" t="str">
        <f>klasyfikacja!C80</f>
        <v>KS Kuźnia Zawadzkie</v>
      </c>
      <c r="D26" s="32">
        <f>klasyfikacja!D80</f>
        <v>26553</v>
      </c>
      <c r="E26" s="13">
        <f>klasyfikacja!E80</f>
        <v>288</v>
      </c>
      <c r="F26" s="13">
        <f>klasyfikacja!F80</f>
        <v>27</v>
      </c>
      <c r="G26" s="13">
        <f>klasyfikacja!G80</f>
        <v>146</v>
      </c>
      <c r="H26" s="13">
        <f>klasyfikacja!H80</f>
        <v>21</v>
      </c>
      <c r="I26" s="13">
        <f>klasyfikacja!I80</f>
        <v>-230</v>
      </c>
      <c r="J26" s="13">
        <f>klasyfikacja!J80</f>
        <v>0</v>
      </c>
      <c r="K26" s="13" t="str">
        <f>klasyfikacja!K80</f>
        <v>-</v>
      </c>
    </row>
    <row r="27" spans="1:11" ht="14.25" customHeight="1">
      <c r="A27" s="26">
        <v>24</v>
      </c>
      <c r="B27" s="14" t="str">
        <f>klasyfikacja!B81</f>
        <v>Więcek Jan </v>
      </c>
      <c r="C27" s="14" t="str">
        <f>klasyfikacja!C81</f>
        <v>MDK Kalety</v>
      </c>
      <c r="D27" s="32">
        <f>klasyfikacja!D81</f>
        <v>21140</v>
      </c>
      <c r="E27" s="13">
        <f>klasyfikacja!E81</f>
        <v>295</v>
      </c>
      <c r="F27" s="13">
        <f>klasyfikacja!F81</f>
        <v>26</v>
      </c>
      <c r="G27" s="13">
        <f>klasyfikacja!G81</f>
        <v>204</v>
      </c>
      <c r="H27" s="13">
        <f>klasyfikacja!H81</f>
        <v>17</v>
      </c>
      <c r="I27" s="13">
        <f>klasyfikacja!I81</f>
        <v>-206</v>
      </c>
      <c r="J27" s="13">
        <f>klasyfikacja!J81</f>
        <v>0</v>
      </c>
      <c r="K27" s="13" t="str">
        <f>klasyfikacja!K81</f>
        <v>-</v>
      </c>
    </row>
    <row r="28" spans="1:11" ht="14.25" customHeight="1">
      <c r="A28" s="26">
        <v>25</v>
      </c>
      <c r="B28" s="14" t="str">
        <f>klasyfikacja!B82</f>
        <v>Jędruś Łukasz</v>
      </c>
      <c r="C28" s="14" t="str">
        <f>klasyfikacja!C82</f>
        <v>Rusinowice</v>
      </c>
      <c r="D28" s="32">
        <f>klasyfikacja!D82</f>
        <v>19406</v>
      </c>
      <c r="E28" s="13">
        <f>klasyfikacja!E82</f>
        <v>410</v>
      </c>
      <c r="F28" s="13">
        <f>klasyfikacja!F82</f>
        <v>22</v>
      </c>
      <c r="G28" s="13">
        <f>klasyfikacja!G82</f>
        <v>84</v>
      </c>
      <c r="H28" s="13">
        <f>klasyfikacja!H82</f>
        <v>12</v>
      </c>
      <c r="I28" s="13">
        <f>klasyfikacja!I82</f>
        <v>120</v>
      </c>
      <c r="J28" s="13">
        <f>klasyfikacja!J82</f>
        <v>0</v>
      </c>
      <c r="K28" s="13" t="str">
        <f>klasyfikacja!K82</f>
        <v>-</v>
      </c>
    </row>
    <row r="29" spans="1:11" ht="14.25" customHeight="1">
      <c r="A29" s="26">
        <v>26</v>
      </c>
      <c r="B29" s="14" t="str">
        <f>klasyfikacja!B83</f>
        <v>Kurzac Łukasz</v>
      </c>
      <c r="C29" s="14" t="str">
        <f>klasyfikacja!C83</f>
        <v>Rusinowice</v>
      </c>
      <c r="D29" s="32">
        <f>klasyfikacja!D83</f>
        <v>17150</v>
      </c>
      <c r="E29" s="13">
        <f>klasyfikacja!E83</f>
        <v>145</v>
      </c>
      <c r="F29" s="13">
        <f>klasyfikacja!F83</f>
        <v>28</v>
      </c>
      <c r="G29" s="13">
        <f>klasyfikacja!G83</f>
        <v>64</v>
      </c>
      <c r="H29" s="13">
        <f>klasyfikacja!H83</f>
        <v>12</v>
      </c>
      <c r="I29" s="13">
        <f>klasyfikacja!I83</f>
        <v>-119</v>
      </c>
      <c r="J29" s="13">
        <f>klasyfikacja!J83</f>
        <v>0</v>
      </c>
      <c r="K29" s="13" t="str">
        <f>klasyfikacja!K83</f>
        <v>aw.1</v>
      </c>
    </row>
    <row r="30" spans="1:11" ht="14.25" customHeight="1">
      <c r="A30" s="26">
        <v>27</v>
      </c>
      <c r="B30" s="14" t="str">
        <f>klasyfikacja!B84</f>
        <v>Schindler Rudolf</v>
      </c>
      <c r="C30" s="14" t="str">
        <f>klasyfikacja!C84</f>
        <v>Rusinowice</v>
      </c>
      <c r="D30" s="32">
        <f>klasyfikacja!D84</f>
        <v>15669</v>
      </c>
      <c r="E30" s="13">
        <f>klasyfikacja!E84</f>
        <v>210</v>
      </c>
      <c r="F30" s="13">
        <f>klasyfikacja!F84</f>
        <v>22</v>
      </c>
      <c r="G30" s="13">
        <f>klasyfikacja!G84</f>
        <v>102</v>
      </c>
      <c r="H30" s="13">
        <f>klasyfikacja!H84</f>
        <v>12</v>
      </c>
      <c r="I30" s="13">
        <f>klasyfikacja!I84</f>
        <v>-98</v>
      </c>
      <c r="J30" s="13">
        <f>klasyfikacja!J84</f>
        <v>0</v>
      </c>
      <c r="K30" s="13" t="str">
        <f>klasyfikacja!K84</f>
        <v>sp.1</v>
      </c>
    </row>
    <row r="31" spans="1:11" ht="14.25" customHeight="1">
      <c r="A31" s="26">
        <v>28</v>
      </c>
      <c r="B31" s="14" t="str">
        <f>klasyfikacja!B85</f>
        <v>Murgot Sławomir</v>
      </c>
      <c r="C31" s="14" t="str">
        <f>klasyfikacja!C85</f>
        <v>LZS Ligota Dolna</v>
      </c>
      <c r="D31" s="32">
        <f>klasyfikacja!D85</f>
        <v>15387</v>
      </c>
      <c r="E31" s="13">
        <f>klasyfikacja!E85</f>
        <v>405</v>
      </c>
      <c r="F31" s="13">
        <f>klasyfikacja!F85</f>
        <v>59</v>
      </c>
      <c r="G31" s="13">
        <f>klasyfikacja!G85</f>
        <v>52</v>
      </c>
      <c r="H31" s="13">
        <f>klasyfikacja!H85</f>
        <v>9</v>
      </c>
      <c r="I31" s="13">
        <f>klasyfikacja!I85</f>
        <v>241</v>
      </c>
      <c r="J31" s="13">
        <f>klasyfikacja!J85</f>
        <v>0</v>
      </c>
      <c r="K31" s="13" t="str">
        <f>klasyfikacja!K85</f>
        <v>-</v>
      </c>
    </row>
    <row r="32" spans="1:11" ht="14.25" customHeight="1">
      <c r="A32" s="26">
        <v>29</v>
      </c>
      <c r="B32" s="14" t="str">
        <f>klasyfikacja!B86</f>
        <v>Siekiera Jacek</v>
      </c>
      <c r="C32" s="14" t="str">
        <f>klasyfikacja!C86</f>
        <v>Pawonków</v>
      </c>
      <c r="D32" s="32">
        <f>klasyfikacja!D86</f>
        <v>13682</v>
      </c>
      <c r="E32" s="13">
        <f>klasyfikacja!E86</f>
        <v>185</v>
      </c>
      <c r="F32" s="13">
        <f>klasyfikacja!F86</f>
        <v>0</v>
      </c>
      <c r="G32" s="13">
        <f>klasyfikacja!G86</f>
        <v>48</v>
      </c>
      <c r="H32" s="13">
        <f>klasyfikacja!H86</f>
        <v>9</v>
      </c>
      <c r="I32" s="13">
        <f>klasyfikacja!I86</f>
        <v>-34</v>
      </c>
      <c r="J32" s="13">
        <f>klasyfikacja!J86</f>
        <v>0</v>
      </c>
      <c r="K32" s="13" t="str">
        <f>klasyfikacja!K86</f>
        <v>-</v>
      </c>
    </row>
    <row r="33" spans="1:11" ht="14.25" customHeight="1">
      <c r="A33" s="26">
        <v>30</v>
      </c>
      <c r="B33" s="14" t="str">
        <f>klasyfikacja!B87</f>
        <v>Marchewka Zygmunt</v>
      </c>
      <c r="C33" s="14" t="str">
        <f>klasyfikacja!C87</f>
        <v>Rusinowice</v>
      </c>
      <c r="D33" s="32">
        <f>klasyfikacja!D87</f>
        <v>12119</v>
      </c>
      <c r="E33" s="13">
        <f>klasyfikacja!E87</f>
        <v>128</v>
      </c>
      <c r="F33" s="13">
        <f>klasyfikacja!F87</f>
        <v>11</v>
      </c>
      <c r="G33" s="13">
        <f>klasyfikacja!G87</f>
        <v>52</v>
      </c>
      <c r="H33" s="13">
        <f>klasyfikacja!H87</f>
        <v>9</v>
      </c>
      <c r="I33" s="13">
        <f>klasyfikacja!I87</f>
        <v>-84</v>
      </c>
      <c r="J33" s="13">
        <f>klasyfikacja!J87</f>
        <v>0</v>
      </c>
      <c r="K33" s="13" t="str">
        <f>klasyfikacja!K87</f>
        <v>aw.2</v>
      </c>
    </row>
    <row r="34" spans="1:11" ht="14.25" customHeight="1">
      <c r="A34" s="26">
        <v>31</v>
      </c>
      <c r="B34" s="14" t="str">
        <f>klasyfikacja!B88</f>
        <v>Doleżych Marek</v>
      </c>
      <c r="C34" s="14" t="str">
        <f>klasyfikacja!C88</f>
        <v>Lubliniec</v>
      </c>
      <c r="D34" s="32">
        <f>klasyfikacja!D88</f>
        <v>11240</v>
      </c>
      <c r="E34" s="13">
        <f>klasyfikacja!E88</f>
        <v>220</v>
      </c>
      <c r="F34" s="13">
        <f>klasyfikacja!F88</f>
        <v>0</v>
      </c>
      <c r="G34" s="13">
        <f>klasyfikacja!G88</f>
        <v>27</v>
      </c>
      <c r="H34" s="13">
        <f>klasyfikacja!H88</f>
        <v>7</v>
      </c>
      <c r="I34" s="13">
        <f>klasyfikacja!I88</f>
        <v>60</v>
      </c>
      <c r="J34" s="13">
        <f>klasyfikacja!J88</f>
        <v>0</v>
      </c>
      <c r="K34" s="13" t="str">
        <f>klasyfikacja!K88</f>
        <v>-</v>
      </c>
    </row>
    <row r="35" spans="1:11" ht="14.25" customHeight="1">
      <c r="A35" s="26">
        <v>32</v>
      </c>
      <c r="B35" s="14" t="str">
        <f>klasyfikacja!B89</f>
        <v>Wyszkowski Marek</v>
      </c>
      <c r="C35" s="14" t="str">
        <f>klasyfikacja!C89</f>
        <v>DK Strzelec Strzelce Op.</v>
      </c>
      <c r="D35" s="32">
        <f>klasyfikacja!D89</f>
        <v>11021</v>
      </c>
      <c r="E35" s="13">
        <f>klasyfikacja!E89</f>
        <v>182</v>
      </c>
      <c r="F35" s="13">
        <f>klasyfikacja!F89</f>
        <v>29</v>
      </c>
      <c r="G35" s="13">
        <f>klasyfikacja!G89</f>
        <v>60</v>
      </c>
      <c r="H35" s="13">
        <f>klasyfikacja!H89</f>
        <v>7</v>
      </c>
      <c r="I35" s="13">
        <f>klasyfikacja!I89</f>
        <v>18</v>
      </c>
      <c r="J35" s="13">
        <f>klasyfikacja!J89</f>
        <v>0</v>
      </c>
      <c r="K35" s="13" t="str">
        <f>klasyfikacja!K89</f>
        <v>sp.2</v>
      </c>
    </row>
    <row r="36" spans="1:11" ht="14.25" customHeight="1">
      <c r="A36" s="26">
        <v>33</v>
      </c>
      <c r="B36" s="14" t="str">
        <f>klasyfikacja!B90</f>
        <v>Kamiński Zbigniew</v>
      </c>
      <c r="C36" s="14" t="str">
        <f>klasyfikacja!C90</f>
        <v>Lubliniec</v>
      </c>
      <c r="D36" s="32">
        <f>klasyfikacja!D90</f>
        <v>6655</v>
      </c>
      <c r="E36" s="13">
        <f>klasyfikacja!E90</f>
        <v>80</v>
      </c>
      <c r="F36" s="13">
        <f>klasyfikacja!F90</f>
        <v>11</v>
      </c>
      <c r="G36" s="13">
        <f>klasyfikacja!G90</f>
        <v>28</v>
      </c>
      <c r="H36" s="13">
        <f>klasyfikacja!H90</f>
        <v>5</v>
      </c>
      <c r="I36" s="13">
        <f>klasyfikacja!I90</f>
        <v>-32</v>
      </c>
      <c r="J36" s="13">
        <f>klasyfikacja!J90</f>
        <v>0</v>
      </c>
      <c r="K36" s="13" t="str">
        <f>klasyfikacja!K90</f>
        <v>aw.3</v>
      </c>
    </row>
    <row r="37" spans="1:11" ht="14.25" customHeight="1">
      <c r="A37" s="26">
        <v>34</v>
      </c>
      <c r="B37" s="14" t="str">
        <f>klasyfikacja!B91</f>
        <v>Grohs Paweł</v>
      </c>
      <c r="C37" s="14" t="s">
        <v>1</v>
      </c>
      <c r="D37" s="32">
        <f>klasyfikacja!D91</f>
        <v>4986</v>
      </c>
      <c r="E37" s="13">
        <f>klasyfikacja!E91</f>
        <v>60</v>
      </c>
      <c r="F37" s="13">
        <f>klasyfikacja!F91</f>
        <v>0</v>
      </c>
      <c r="G37" s="13">
        <f>klasyfikacja!G91</f>
        <v>8</v>
      </c>
      <c r="H37" s="13">
        <f>klasyfikacja!H91</f>
        <v>4</v>
      </c>
      <c r="I37" s="13">
        <f>klasyfikacja!I91</f>
        <v>-24</v>
      </c>
      <c r="J37" s="13">
        <f>klasyfikacja!J91</f>
        <v>0</v>
      </c>
      <c r="K37" s="13" t="str">
        <f>klasyfikacja!K91</f>
        <v>sp.1</v>
      </c>
    </row>
    <row r="38" spans="1:11" ht="14.25" customHeight="1">
      <c r="A38" s="26">
        <v>35</v>
      </c>
      <c r="B38" s="14" t="str">
        <f>klasyfikacja!B92</f>
        <v>Baron Marek</v>
      </c>
      <c r="C38" s="14" t="str">
        <f>klasyfikacja!C92</f>
        <v>Rusinowice</v>
      </c>
      <c r="D38" s="32">
        <f>klasyfikacja!D92</f>
        <v>4552</v>
      </c>
      <c r="E38" s="13">
        <f>klasyfikacja!E92</f>
        <v>51</v>
      </c>
      <c r="F38" s="13">
        <f>klasyfikacja!F92</f>
        <v>0</v>
      </c>
      <c r="G38" s="13">
        <f>klasyfikacja!G92</f>
        <v>18</v>
      </c>
      <c r="H38" s="13">
        <f>klasyfikacja!H92</f>
        <v>4</v>
      </c>
      <c r="I38" s="13">
        <f>klasyfikacja!I92</f>
        <v>-43</v>
      </c>
      <c r="J38" s="13">
        <f>klasyfikacja!J92</f>
        <v>0</v>
      </c>
      <c r="K38" s="13" t="str">
        <f>klasyfikacja!K92</f>
        <v>sp.1</v>
      </c>
    </row>
    <row r="39" spans="1:11" ht="14.25" customHeight="1">
      <c r="A39" s="26">
        <v>36</v>
      </c>
      <c r="B39" s="14" t="str">
        <f>klasyfikacja!B93</f>
        <v>Maroń Teofil</v>
      </c>
      <c r="C39" s="14" t="str">
        <f>klasyfikacja!C93</f>
        <v>Instalator Bytom</v>
      </c>
      <c r="D39" s="32">
        <f>klasyfikacja!D93</f>
        <v>4328</v>
      </c>
      <c r="E39" s="13">
        <f>klasyfikacja!E93</f>
        <v>55</v>
      </c>
      <c r="F39" s="13">
        <f>klasyfikacja!F93</f>
        <v>16</v>
      </c>
      <c r="G39" s="13">
        <f>klasyfikacja!G93</f>
        <v>20</v>
      </c>
      <c r="H39" s="13">
        <f>klasyfikacja!H93</f>
        <v>3</v>
      </c>
      <c r="I39" s="13">
        <f>klasyfikacja!I93</f>
        <v>-6</v>
      </c>
      <c r="J39" s="13">
        <f>klasyfikacja!J93</f>
        <v>0</v>
      </c>
      <c r="K39" s="13" t="str">
        <f>klasyfikacja!K93</f>
        <v>sp.1</v>
      </c>
    </row>
    <row r="40" spans="1:11" ht="14.25" customHeight="1">
      <c r="A40" s="26">
        <v>37</v>
      </c>
      <c r="B40" s="14" t="str">
        <f>klasyfikacja!B94</f>
        <v>Imach Marek</v>
      </c>
      <c r="C40" s="14" t="str">
        <f>klasyfikacja!C94</f>
        <v>Nitron Krupski Młyn</v>
      </c>
      <c r="D40" s="32">
        <f>klasyfikacja!D94</f>
        <v>2878</v>
      </c>
      <c r="E40" s="13">
        <f>klasyfikacja!E94</f>
        <v>51</v>
      </c>
      <c r="F40" s="13">
        <f>klasyfikacja!F94</f>
        <v>17</v>
      </c>
      <c r="G40" s="13">
        <f>klasyfikacja!G94</f>
        <v>20</v>
      </c>
      <c r="H40" s="13">
        <f>klasyfikacja!H94</f>
        <v>2</v>
      </c>
      <c r="I40" s="13">
        <f>klasyfikacja!I94</f>
        <v>10</v>
      </c>
      <c r="J40" s="13">
        <f>klasyfikacja!J94</f>
        <v>0</v>
      </c>
      <c r="K40" s="13" t="str">
        <f>klasyfikacja!K94</f>
        <v>-</v>
      </c>
    </row>
    <row r="41" spans="1:11" ht="14.25" customHeight="1">
      <c r="A41" s="26">
        <v>38</v>
      </c>
      <c r="B41" s="14" t="str">
        <f>klasyfikacja!B95</f>
        <v>Pilarski Ryszard</v>
      </c>
      <c r="C41" s="14" t="str">
        <f>klasyfikacja!C95</f>
        <v>Nitron Krupski Młyn</v>
      </c>
      <c r="D41" s="32">
        <f>klasyfikacja!D95</f>
        <v>2416</v>
      </c>
      <c r="E41" s="13">
        <f>klasyfikacja!E95</f>
        <v>0</v>
      </c>
      <c r="F41" s="13">
        <f>klasyfikacja!F95</f>
        <v>0</v>
      </c>
      <c r="G41" s="13">
        <f>klasyfikacja!G95</f>
        <v>28</v>
      </c>
      <c r="H41" s="13">
        <f>klasyfikacja!H95</f>
        <v>2</v>
      </c>
      <c r="I41" s="13">
        <f>klasyfikacja!I95</f>
        <v>-66</v>
      </c>
      <c r="J41" s="13">
        <f>klasyfikacja!J95</f>
        <v>0</v>
      </c>
      <c r="K41" s="13" t="str">
        <f>klasyfikacja!K95</f>
        <v>-</v>
      </c>
    </row>
    <row r="42" spans="1:11" ht="14.25" customHeight="1">
      <c r="A42" s="26">
        <v>39</v>
      </c>
      <c r="B42" s="14" t="str">
        <f>klasyfikacja!B96</f>
        <v>Czaja Johannes</v>
      </c>
      <c r="C42" s="14" t="str">
        <f>klasyfikacja!C96</f>
        <v>Bremen</v>
      </c>
      <c r="D42" s="32">
        <f>klasyfikacja!D96</f>
        <v>2075</v>
      </c>
      <c r="E42" s="13">
        <f>klasyfikacja!E96</f>
        <v>70</v>
      </c>
      <c r="F42" s="13">
        <f>klasyfikacja!F96</f>
        <v>0</v>
      </c>
      <c r="G42" s="13">
        <f>klasyfikacja!G96</f>
        <v>2</v>
      </c>
      <c r="H42" s="13">
        <f>klasyfikacja!H96</f>
        <v>1</v>
      </c>
      <c r="I42" s="13">
        <f>klasyfikacja!I96</f>
        <v>49</v>
      </c>
      <c r="J42" s="13">
        <f>klasyfikacja!J96</f>
        <v>0</v>
      </c>
      <c r="K42" s="13" t="str">
        <f>klasyfikacja!K96</f>
        <v>-</v>
      </c>
    </row>
    <row r="43" spans="1:11" ht="14.25" customHeight="1">
      <c r="A43" s="26">
        <v>40</v>
      </c>
      <c r="B43" s="14" t="str">
        <f>klasyfikacja!B97</f>
        <v>Hartwig Karl</v>
      </c>
      <c r="C43" s="14" t="str">
        <f>klasyfikacja!C97</f>
        <v>Bremen</v>
      </c>
      <c r="D43" s="32">
        <f>klasyfikacja!D97</f>
        <v>1316</v>
      </c>
      <c r="E43" s="13">
        <f>klasyfikacja!E97</f>
        <v>0</v>
      </c>
      <c r="F43" s="13">
        <f>klasyfikacja!F97</f>
        <v>0</v>
      </c>
      <c r="G43" s="13">
        <f>klasyfikacja!G97</f>
        <v>4</v>
      </c>
      <c r="H43" s="13">
        <f>klasyfikacja!H97</f>
        <v>1</v>
      </c>
      <c r="I43" s="13">
        <f>klasyfikacja!I97</f>
        <v>-23</v>
      </c>
      <c r="J43" s="13">
        <f>klasyfikacja!J97</f>
        <v>0</v>
      </c>
      <c r="K43" s="13" t="str">
        <f>klasyfikacja!K97</f>
        <v>-</v>
      </c>
    </row>
    <row r="44" spans="1:11" ht="14.25" customHeight="1">
      <c r="A44" s="26">
        <v>41</v>
      </c>
      <c r="B44" s="14" t="str">
        <f>klasyfikacja!B98</f>
        <v>Knopik Robert</v>
      </c>
      <c r="C44" s="14" t="str">
        <f>klasyfikacja!C98</f>
        <v>Opole`</v>
      </c>
      <c r="D44" s="32">
        <f>klasyfikacja!D98</f>
        <v>1268</v>
      </c>
      <c r="E44" s="13">
        <f>klasyfikacja!E98</f>
        <v>0</v>
      </c>
      <c r="F44" s="13">
        <f>klasyfikacja!F98</f>
        <v>0</v>
      </c>
      <c r="G44" s="13">
        <f>klasyfikacja!G98</f>
        <v>2</v>
      </c>
      <c r="H44" s="13">
        <f>klasyfikacja!H98</f>
        <v>1</v>
      </c>
      <c r="I44" s="13">
        <f>klasyfikacja!I98</f>
        <v>-21</v>
      </c>
      <c r="J44" s="13">
        <f>klasyfikacja!J98</f>
        <v>0</v>
      </c>
      <c r="K44" s="13" t="str">
        <f>klasyfikacja!K98</f>
        <v>-</v>
      </c>
    </row>
    <row r="45" spans="1:11" ht="14.25" customHeight="1">
      <c r="A45" s="26">
        <v>42</v>
      </c>
      <c r="B45" s="14" t="str">
        <f>klasyfikacja!B99</f>
        <v>Cytera Henryk</v>
      </c>
      <c r="C45" s="14" t="str">
        <f>klasyfikacja!C99</f>
        <v>DK Strzelec Strzelce Op.</v>
      </c>
      <c r="D45" s="32">
        <f>klasyfikacja!D99</f>
        <v>1262</v>
      </c>
      <c r="E45" s="13">
        <f>klasyfikacja!E99</f>
        <v>0</v>
      </c>
      <c r="F45" s="13">
        <f>klasyfikacja!F99</f>
        <v>0</v>
      </c>
      <c r="G45" s="13">
        <f>klasyfikacja!G99</f>
        <v>8</v>
      </c>
      <c r="H45" s="13">
        <f>klasyfikacja!H99</f>
        <v>1</v>
      </c>
      <c r="I45" s="13">
        <f>klasyfikacja!I99</f>
        <v>-27</v>
      </c>
      <c r="J45" s="13">
        <f>klasyfikacja!J99</f>
        <v>0</v>
      </c>
      <c r="K45" s="13" t="str">
        <f>klasyfikacja!K99</f>
        <v>-</v>
      </c>
    </row>
    <row r="46" spans="1:11" ht="14.25" customHeight="1">
      <c r="A46" s="26">
        <v>43</v>
      </c>
      <c r="B46" s="14" t="str">
        <f>klasyfikacja!B100</f>
        <v>Pilarski Bernard</v>
      </c>
      <c r="C46" s="14" t="str">
        <f>klasyfikacja!C100</f>
        <v>Koty</v>
      </c>
      <c r="D46" s="32">
        <f>klasyfikacja!D100</f>
        <v>1146</v>
      </c>
      <c r="E46" s="13">
        <f>klasyfikacja!E100</f>
        <v>0</v>
      </c>
      <c r="F46" s="13">
        <f>klasyfikacja!F100</f>
        <v>0</v>
      </c>
      <c r="G46" s="13">
        <f>klasyfikacja!G100</f>
        <v>14</v>
      </c>
      <c r="H46" s="13">
        <f>klasyfikacja!H100</f>
        <v>1</v>
      </c>
      <c r="I46" s="13">
        <f>klasyfikacja!I100</f>
        <v>-33</v>
      </c>
      <c r="J46" s="13">
        <f>klasyfikacja!J100</f>
        <v>0</v>
      </c>
      <c r="K46" s="13" t="str">
        <f>klasyfikacja!K100</f>
        <v>-</v>
      </c>
    </row>
    <row r="47" spans="1:11" ht="14.25" customHeight="1">
      <c r="A47" s="26">
        <v>43</v>
      </c>
      <c r="B47" s="14" t="str">
        <f>klasyfikacja!B101</f>
        <v>Madera Joachim</v>
      </c>
      <c r="C47" s="14" t="str">
        <f>klasyfikacja!C101</f>
        <v>Kotórz Mały</v>
      </c>
      <c r="D47" s="32">
        <f>klasyfikacja!D101</f>
        <v>1127</v>
      </c>
      <c r="E47" s="13">
        <f>klasyfikacja!E101</f>
        <v>0</v>
      </c>
      <c r="F47" s="13">
        <f>klasyfikacja!F101</f>
        <v>0</v>
      </c>
      <c r="G47" s="13">
        <f>klasyfikacja!G101</f>
        <v>10</v>
      </c>
      <c r="H47" s="13">
        <f>klasyfikacja!H101</f>
        <v>1</v>
      </c>
      <c r="I47" s="13">
        <f>klasyfikacja!I101</f>
        <v>-29</v>
      </c>
      <c r="J47" s="13">
        <f>klasyfikacja!J101</f>
        <v>0</v>
      </c>
      <c r="K47" s="13" t="str">
        <f>klasyfikacja!K101</f>
        <v>aw.1</v>
      </c>
    </row>
    <row r="48" spans="1:11" ht="14.25" customHeight="1">
      <c r="A48" s="26">
        <v>43</v>
      </c>
      <c r="B48" s="14" t="str">
        <f>klasyfikacja!B102</f>
        <v>Paruzel Stefan</v>
      </c>
      <c r="C48" s="14" t="str">
        <f>klasyfikacja!C102</f>
        <v>Lubliniec</v>
      </c>
      <c r="D48" s="32">
        <f>klasyfikacja!D102</f>
        <v>768</v>
      </c>
      <c r="E48" s="13">
        <f>klasyfikacja!E102</f>
        <v>0</v>
      </c>
      <c r="F48" s="13">
        <f>klasyfikacja!F102</f>
        <v>0</v>
      </c>
      <c r="G48" s="13">
        <f>klasyfikacja!G102</f>
        <v>6</v>
      </c>
      <c r="H48" s="13">
        <f>klasyfikacja!H102</f>
        <v>1</v>
      </c>
      <c r="I48" s="13">
        <f>klasyfikacja!I102</f>
        <v>-25</v>
      </c>
      <c r="J48" s="13">
        <f>klasyfikacja!J102</f>
        <v>0</v>
      </c>
      <c r="K48" s="13" t="str">
        <f>klasyfikacja!K102</f>
        <v>sp.1</v>
      </c>
    </row>
    <row r="49" spans="1:11" ht="14.25" customHeight="1">
      <c r="A49" s="26"/>
      <c r="B49" s="37"/>
      <c r="C49" s="37"/>
      <c r="D49" s="32"/>
      <c r="E49" s="32">
        <f>SUM(E4:E48)</f>
        <v>12886</v>
      </c>
      <c r="F49" s="32">
        <f>SUM(F4:F48)</f>
        <v>1516</v>
      </c>
      <c r="G49" s="32">
        <f>SUM(G4:G48)</f>
        <v>4689</v>
      </c>
      <c r="H49" s="32">
        <f>SUM(H4:H48)</f>
        <v>758</v>
      </c>
      <c r="I49" s="32">
        <f>SUM(I4:I48)</f>
        <v>-4689</v>
      </c>
      <c r="J49" s="32">
        <f>SUM(J3:J48)</f>
        <v>11000</v>
      </c>
      <c r="K49" s="32">
        <f>(J49/1000)*10</f>
        <v>110</v>
      </c>
    </row>
    <row r="50" spans="1:11" ht="14.25" customHeight="1">
      <c r="A50" s="46"/>
      <c r="B50" s="92"/>
      <c r="C50" s="92"/>
      <c r="D50" s="93"/>
      <c r="E50" s="93"/>
      <c r="F50" s="93"/>
      <c r="G50" s="93"/>
      <c r="H50" s="93"/>
      <c r="I50" s="93"/>
      <c r="J50" s="93"/>
      <c r="K50" s="93"/>
    </row>
    <row r="51" spans="1:11" ht="14.25" customHeight="1">
      <c r="A51" s="46"/>
      <c r="B51" s="92"/>
      <c r="C51" s="92"/>
      <c r="D51" s="93"/>
      <c r="E51" s="93"/>
      <c r="F51" s="93"/>
      <c r="G51" s="93"/>
      <c r="H51" s="93"/>
      <c r="I51" s="93"/>
      <c r="J51" s="93"/>
      <c r="K51" s="93"/>
    </row>
    <row r="52" spans="1:11" ht="14.25" customHeight="1">
      <c r="A52" s="46"/>
      <c r="B52" s="92"/>
      <c r="C52" s="92"/>
      <c r="D52" s="93"/>
      <c r="E52" s="93"/>
      <c r="F52" s="93"/>
      <c r="G52" s="93"/>
      <c r="H52" s="93"/>
      <c r="I52" s="93"/>
      <c r="J52" s="93"/>
      <c r="K52" s="93"/>
    </row>
    <row r="53" spans="1:11" ht="14.25" customHeight="1">
      <c r="A53" s="46"/>
      <c r="B53" s="92"/>
      <c r="C53" s="92"/>
      <c r="D53" s="93"/>
      <c r="E53" s="93"/>
      <c r="F53" s="93"/>
      <c r="G53" s="93"/>
      <c r="H53" s="93"/>
      <c r="I53" s="93"/>
      <c r="J53" s="93"/>
      <c r="K53" s="93"/>
    </row>
    <row r="54" spans="1:11" ht="14.25" customHeight="1">
      <c r="A54" s="46"/>
      <c r="B54" s="92"/>
      <c r="C54" s="92"/>
      <c r="D54" s="93"/>
      <c r="E54" s="93"/>
      <c r="F54" s="93"/>
      <c r="G54" s="93"/>
      <c r="H54" s="93"/>
      <c r="I54" s="93"/>
      <c r="J54" s="93"/>
      <c r="K54" s="93"/>
    </row>
    <row r="55" spans="1:11" ht="14.25" customHeight="1">
      <c r="A55" s="46"/>
      <c r="B55" s="92"/>
      <c r="C55" s="92"/>
      <c r="D55" s="93"/>
      <c r="E55" s="93"/>
      <c r="F55" s="93"/>
      <c r="G55" s="93"/>
      <c r="H55" s="93"/>
      <c r="I55" s="93"/>
      <c r="J55" s="93"/>
      <c r="K55" s="93"/>
    </row>
    <row r="56" spans="1:11" ht="18.75" customHeight="1">
      <c r="A56" s="321" t="s">
        <v>102</v>
      </c>
      <c r="B56" s="321"/>
      <c r="C56" s="321"/>
      <c r="D56" s="321"/>
      <c r="E56" s="321"/>
      <c r="F56" s="321"/>
      <c r="G56" s="321"/>
      <c r="H56" s="321"/>
      <c r="I56" s="321"/>
      <c r="J56" s="321"/>
      <c r="K56" s="321"/>
    </row>
    <row r="57" spans="1:11" ht="18.75" customHeight="1">
      <c r="A57" s="321" t="s">
        <v>201</v>
      </c>
      <c r="B57" s="321"/>
      <c r="C57" s="321"/>
      <c r="D57" s="321"/>
      <c r="E57" s="321"/>
      <c r="F57" s="321"/>
      <c r="G57" s="321"/>
      <c r="H57" s="321"/>
      <c r="I57" s="321"/>
      <c r="J57" s="321"/>
      <c r="K57" s="321"/>
    </row>
    <row r="58" spans="1:11" ht="14.25" customHeight="1">
      <c r="A58" s="101" t="s">
        <v>63</v>
      </c>
      <c r="B58" s="69" t="s">
        <v>64</v>
      </c>
      <c r="C58" s="69" t="s">
        <v>65</v>
      </c>
      <c r="D58" s="69" t="s">
        <v>66</v>
      </c>
      <c r="E58" s="102" t="s">
        <v>9</v>
      </c>
      <c r="F58" s="68" t="s">
        <v>10</v>
      </c>
      <c r="G58" s="68" t="s">
        <v>11</v>
      </c>
      <c r="H58" s="68" t="s">
        <v>67</v>
      </c>
      <c r="I58" s="68" t="s">
        <v>68</v>
      </c>
      <c r="J58" s="68" t="s">
        <v>202</v>
      </c>
      <c r="K58" s="68" t="s">
        <v>69</v>
      </c>
    </row>
    <row r="59" spans="1:11" ht="14.25" customHeight="1">
      <c r="A59" s="26">
        <v>1</v>
      </c>
      <c r="B59" s="14" t="s">
        <v>0</v>
      </c>
      <c r="C59" s="14" t="s">
        <v>1</v>
      </c>
      <c r="D59" s="32">
        <v>49408</v>
      </c>
      <c r="E59" s="103">
        <v>961</v>
      </c>
      <c r="F59" s="13">
        <v>125</v>
      </c>
      <c r="G59" s="13">
        <v>182</v>
      </c>
      <c r="H59" s="13">
        <v>30</v>
      </c>
      <c r="I59" s="13">
        <v>334</v>
      </c>
      <c r="J59" s="13">
        <v>0</v>
      </c>
      <c r="K59" s="13" t="s">
        <v>144</v>
      </c>
    </row>
    <row r="60" spans="1:11" ht="14.25" customHeight="1">
      <c r="A60" s="26">
        <v>2</v>
      </c>
      <c r="B60" s="14" t="s">
        <v>30</v>
      </c>
      <c r="C60" s="14" t="s">
        <v>31</v>
      </c>
      <c r="D60" s="32">
        <v>48011</v>
      </c>
      <c r="E60" s="103">
        <v>737</v>
      </c>
      <c r="F60" s="13">
        <v>132</v>
      </c>
      <c r="G60" s="13">
        <v>150</v>
      </c>
      <c r="H60" s="13">
        <v>29</v>
      </c>
      <c r="I60" s="13">
        <v>168</v>
      </c>
      <c r="J60" s="13">
        <v>1000</v>
      </c>
      <c r="K60" s="13" t="s">
        <v>144</v>
      </c>
    </row>
    <row r="61" spans="1:11" ht="14.25" customHeight="1">
      <c r="A61" s="26">
        <v>3</v>
      </c>
      <c r="B61" s="14" t="s">
        <v>34</v>
      </c>
      <c r="C61" s="14" t="s">
        <v>35</v>
      </c>
      <c r="D61" s="32">
        <v>45880</v>
      </c>
      <c r="E61" s="103">
        <v>774</v>
      </c>
      <c r="F61" s="13">
        <v>116</v>
      </c>
      <c r="G61" s="13">
        <v>210</v>
      </c>
      <c r="H61" s="13">
        <v>29</v>
      </c>
      <c r="I61" s="13">
        <v>129</v>
      </c>
      <c r="J61" s="13">
        <v>1000</v>
      </c>
      <c r="K61" s="13" t="s">
        <v>161</v>
      </c>
    </row>
    <row r="62" spans="1:11" ht="14.25" customHeight="1">
      <c r="A62" s="26">
        <v>4</v>
      </c>
      <c r="B62" s="14" t="s">
        <v>36</v>
      </c>
      <c r="C62" s="14" t="s">
        <v>1</v>
      </c>
      <c r="D62" s="32">
        <v>45590</v>
      </c>
      <c r="E62" s="103">
        <v>717</v>
      </c>
      <c r="F62" s="13">
        <v>65</v>
      </c>
      <c r="G62" s="13">
        <v>172</v>
      </c>
      <c r="H62" s="13">
        <v>30</v>
      </c>
      <c r="I62" s="13">
        <v>40</v>
      </c>
      <c r="J62" s="13">
        <v>0</v>
      </c>
      <c r="K62" s="13" t="s">
        <v>161</v>
      </c>
    </row>
    <row r="63" spans="1:11" ht="14.25" customHeight="1">
      <c r="A63" s="26">
        <v>5</v>
      </c>
      <c r="B63" s="14" t="s">
        <v>37</v>
      </c>
      <c r="C63" s="14" t="s">
        <v>31</v>
      </c>
      <c r="D63" s="32">
        <v>45341</v>
      </c>
      <c r="E63" s="103">
        <v>837</v>
      </c>
      <c r="F63" s="13">
        <v>115</v>
      </c>
      <c r="G63" s="13">
        <v>126</v>
      </c>
      <c r="H63" s="13">
        <v>30</v>
      </c>
      <c r="I63" s="13">
        <v>256</v>
      </c>
      <c r="J63" s="13">
        <v>0</v>
      </c>
      <c r="K63" s="13" t="s">
        <v>152</v>
      </c>
    </row>
    <row r="64" spans="1:11" ht="14.25" customHeight="1">
      <c r="A64" s="26">
        <v>6</v>
      </c>
      <c r="B64" s="14" t="s">
        <v>38</v>
      </c>
      <c r="C64" s="14" t="s">
        <v>1</v>
      </c>
      <c r="D64" s="32">
        <v>44488</v>
      </c>
      <c r="E64" s="103">
        <v>684</v>
      </c>
      <c r="F64" s="13">
        <v>63</v>
      </c>
      <c r="G64" s="13">
        <v>180</v>
      </c>
      <c r="H64" s="13">
        <v>30</v>
      </c>
      <c r="I64" s="13">
        <v>-3</v>
      </c>
      <c r="J64" s="13">
        <v>0</v>
      </c>
      <c r="K64" s="13" t="s">
        <v>144</v>
      </c>
    </row>
    <row r="65" spans="1:11" ht="14.25" customHeight="1">
      <c r="A65" s="26">
        <v>7</v>
      </c>
      <c r="B65" s="14" t="s">
        <v>39</v>
      </c>
      <c r="C65" s="14" t="s">
        <v>1</v>
      </c>
      <c r="D65" s="32">
        <v>42710</v>
      </c>
      <c r="E65" s="103">
        <v>515</v>
      </c>
      <c r="F65" s="13">
        <v>69</v>
      </c>
      <c r="G65" s="13">
        <v>194</v>
      </c>
      <c r="H65" s="13">
        <v>29</v>
      </c>
      <c r="I65" s="13">
        <v>-161</v>
      </c>
      <c r="J65" s="13">
        <v>1000</v>
      </c>
      <c r="K65" s="13" t="s">
        <v>144</v>
      </c>
    </row>
    <row r="66" spans="1:11" ht="14.25" customHeight="1">
      <c r="A66" s="26">
        <v>8</v>
      </c>
      <c r="B66" s="14" t="s">
        <v>40</v>
      </c>
      <c r="C66" s="14" t="s">
        <v>1</v>
      </c>
      <c r="D66" s="32">
        <v>41629</v>
      </c>
      <c r="E66" s="103">
        <v>358</v>
      </c>
      <c r="F66" s="13">
        <v>23</v>
      </c>
      <c r="G66" s="13">
        <v>134</v>
      </c>
      <c r="H66" s="13">
        <v>28</v>
      </c>
      <c r="I66" s="13">
        <v>-285</v>
      </c>
      <c r="J66" s="13">
        <v>2000</v>
      </c>
      <c r="K66" s="13" t="s">
        <v>144</v>
      </c>
    </row>
    <row r="67" spans="1:11" ht="14.25" customHeight="1">
      <c r="A67" s="26">
        <v>9</v>
      </c>
      <c r="B67" s="14" t="s">
        <v>41</v>
      </c>
      <c r="C67" s="14" t="s">
        <v>42</v>
      </c>
      <c r="D67" s="32">
        <v>40840</v>
      </c>
      <c r="E67" s="103">
        <v>295</v>
      </c>
      <c r="F67" s="13">
        <v>31</v>
      </c>
      <c r="G67" s="13">
        <v>144</v>
      </c>
      <c r="H67" s="13">
        <v>30</v>
      </c>
      <c r="I67" s="13">
        <v>-388</v>
      </c>
      <c r="J67" s="13">
        <v>0</v>
      </c>
      <c r="K67" s="13" t="s">
        <v>161</v>
      </c>
    </row>
    <row r="68" spans="1:11" ht="14.25" customHeight="1">
      <c r="A68" s="26">
        <v>10</v>
      </c>
      <c r="B68" s="14" t="s">
        <v>43</v>
      </c>
      <c r="C68" s="14" t="s">
        <v>1</v>
      </c>
      <c r="D68" s="32">
        <v>40713</v>
      </c>
      <c r="E68" s="103">
        <v>531</v>
      </c>
      <c r="F68" s="13">
        <v>55</v>
      </c>
      <c r="G68" s="13">
        <v>236</v>
      </c>
      <c r="H68" s="13">
        <v>29</v>
      </c>
      <c r="I68" s="13">
        <v>-201</v>
      </c>
      <c r="J68" s="13">
        <v>1000</v>
      </c>
      <c r="K68" s="13" t="s">
        <v>146</v>
      </c>
    </row>
    <row r="69" spans="1:11" ht="14.25" customHeight="1">
      <c r="A69" s="26">
        <v>11</v>
      </c>
      <c r="B69" s="14" t="s">
        <v>44</v>
      </c>
      <c r="C69" s="14" t="s">
        <v>1</v>
      </c>
      <c r="D69" s="32">
        <v>40634</v>
      </c>
      <c r="E69" s="103">
        <v>331</v>
      </c>
      <c r="F69" s="13">
        <v>57</v>
      </c>
      <c r="G69" s="13">
        <v>198</v>
      </c>
      <c r="H69" s="13">
        <v>30</v>
      </c>
      <c r="I69" s="13">
        <v>-380</v>
      </c>
      <c r="J69" s="13">
        <v>0</v>
      </c>
      <c r="K69" s="13" t="s">
        <v>144</v>
      </c>
    </row>
    <row r="70" spans="1:11" ht="14.25" customHeight="1">
      <c r="A70" s="26">
        <v>12</v>
      </c>
      <c r="B70" s="14" t="s">
        <v>47</v>
      </c>
      <c r="C70" s="14" t="s">
        <v>1</v>
      </c>
      <c r="D70" s="32">
        <v>40565</v>
      </c>
      <c r="E70" s="103">
        <v>400</v>
      </c>
      <c r="F70" s="13">
        <v>29</v>
      </c>
      <c r="G70" s="13">
        <v>104</v>
      </c>
      <c r="H70" s="13">
        <v>30</v>
      </c>
      <c r="I70" s="13">
        <v>-245</v>
      </c>
      <c r="J70" s="13">
        <v>0</v>
      </c>
      <c r="K70" s="13" t="s">
        <v>154</v>
      </c>
    </row>
    <row r="71" spans="1:11" ht="14.25" customHeight="1">
      <c r="A71" s="26">
        <v>13</v>
      </c>
      <c r="B71" s="14" t="s">
        <v>48</v>
      </c>
      <c r="C71" s="14" t="s">
        <v>42</v>
      </c>
      <c r="D71" s="32">
        <v>36171</v>
      </c>
      <c r="E71" s="103">
        <v>297</v>
      </c>
      <c r="F71" s="13">
        <v>26</v>
      </c>
      <c r="G71" s="13">
        <v>184</v>
      </c>
      <c r="H71" s="13">
        <v>26</v>
      </c>
      <c r="I71" s="13">
        <v>-355</v>
      </c>
      <c r="J71" s="13">
        <v>0</v>
      </c>
      <c r="K71" s="13" t="s">
        <v>144</v>
      </c>
    </row>
    <row r="72" spans="1:11" ht="14.25" customHeight="1">
      <c r="A72" s="26">
        <v>14</v>
      </c>
      <c r="B72" s="14" t="s">
        <v>49</v>
      </c>
      <c r="C72" s="14" t="s">
        <v>35</v>
      </c>
      <c r="D72" s="32">
        <v>35844</v>
      </c>
      <c r="E72" s="103">
        <v>255</v>
      </c>
      <c r="F72" s="13">
        <v>12</v>
      </c>
      <c r="G72" s="13">
        <v>128</v>
      </c>
      <c r="H72" s="13">
        <v>27</v>
      </c>
      <c r="I72" s="13">
        <v>-374</v>
      </c>
      <c r="J72" s="13">
        <v>3000</v>
      </c>
      <c r="K72" s="13" t="s">
        <v>161</v>
      </c>
    </row>
    <row r="73" spans="1:11" ht="14.25" customHeight="1">
      <c r="A73" s="26">
        <v>15</v>
      </c>
      <c r="B73" s="14" t="s">
        <v>51</v>
      </c>
      <c r="C73" s="14" t="s">
        <v>1</v>
      </c>
      <c r="D73" s="32">
        <v>35765</v>
      </c>
      <c r="E73" s="103">
        <v>397</v>
      </c>
      <c r="F73" s="13">
        <v>37</v>
      </c>
      <c r="G73" s="13">
        <v>262</v>
      </c>
      <c r="H73" s="13">
        <v>30</v>
      </c>
      <c r="I73" s="13">
        <v>-398</v>
      </c>
      <c r="J73" s="13">
        <v>0</v>
      </c>
      <c r="K73" s="13" t="s">
        <v>156</v>
      </c>
    </row>
    <row r="74" spans="1:11" ht="14.25" customHeight="1">
      <c r="A74" s="26">
        <v>16</v>
      </c>
      <c r="B74" s="14" t="s">
        <v>50</v>
      </c>
      <c r="C74" s="14" t="s">
        <v>42</v>
      </c>
      <c r="D74" s="32">
        <v>35006</v>
      </c>
      <c r="E74" s="103">
        <v>0</v>
      </c>
      <c r="F74" s="13">
        <v>0</v>
      </c>
      <c r="G74" s="13">
        <v>190</v>
      </c>
      <c r="H74" s="13">
        <v>29</v>
      </c>
      <c r="I74" s="13">
        <v>-741</v>
      </c>
      <c r="J74" s="13">
        <v>0</v>
      </c>
      <c r="K74" s="13" t="s">
        <v>144</v>
      </c>
    </row>
    <row r="75" spans="1:11" ht="14.25" customHeight="1">
      <c r="A75" s="26">
        <v>17</v>
      </c>
      <c r="B75" s="14" t="s">
        <v>52</v>
      </c>
      <c r="C75" s="14" t="s">
        <v>35</v>
      </c>
      <c r="D75" s="32">
        <v>34729</v>
      </c>
      <c r="E75" s="103">
        <v>279</v>
      </c>
      <c r="F75" s="13">
        <v>26</v>
      </c>
      <c r="G75" s="13">
        <v>258</v>
      </c>
      <c r="H75" s="13">
        <v>30</v>
      </c>
      <c r="I75" s="13">
        <v>-523</v>
      </c>
      <c r="J75" s="13">
        <v>0</v>
      </c>
      <c r="K75" s="13" t="s">
        <v>144</v>
      </c>
    </row>
    <row r="76" spans="1:11" ht="14.25" customHeight="1">
      <c r="A76" s="26">
        <v>18</v>
      </c>
      <c r="B76" s="14" t="s">
        <v>53</v>
      </c>
      <c r="C76" s="14" t="s">
        <v>1</v>
      </c>
      <c r="D76" s="32">
        <v>34590</v>
      </c>
      <c r="E76" s="103">
        <v>743</v>
      </c>
      <c r="F76" s="13">
        <v>115</v>
      </c>
      <c r="G76" s="13">
        <v>126</v>
      </c>
      <c r="H76" s="13">
        <v>20</v>
      </c>
      <c r="I76" s="13">
        <v>352</v>
      </c>
      <c r="J76" s="13">
        <v>2000</v>
      </c>
      <c r="K76" s="13" t="s">
        <v>144</v>
      </c>
    </row>
    <row r="77" spans="1:11" ht="14.25" customHeight="1">
      <c r="A77" s="26">
        <v>19</v>
      </c>
      <c r="B77" s="14" t="s">
        <v>55</v>
      </c>
      <c r="C77" s="14" t="s">
        <v>1</v>
      </c>
      <c r="D77" s="32">
        <v>33051</v>
      </c>
      <c r="E77" s="103">
        <v>180</v>
      </c>
      <c r="F77" s="13">
        <v>39</v>
      </c>
      <c r="G77" s="13">
        <v>118</v>
      </c>
      <c r="H77" s="13">
        <v>30</v>
      </c>
      <c r="I77" s="13">
        <v>-469</v>
      </c>
      <c r="J77" s="13">
        <v>0</v>
      </c>
      <c r="K77" s="13" t="s">
        <v>144</v>
      </c>
    </row>
    <row r="78" spans="1:11" ht="14.25" customHeight="1">
      <c r="A78" s="26">
        <v>20</v>
      </c>
      <c r="B78" s="14" t="s">
        <v>56</v>
      </c>
      <c r="C78" s="14" t="s">
        <v>42</v>
      </c>
      <c r="D78" s="32">
        <v>30546</v>
      </c>
      <c r="E78" s="103">
        <v>51</v>
      </c>
      <c r="F78" s="13">
        <v>0</v>
      </c>
      <c r="G78" s="13">
        <v>100</v>
      </c>
      <c r="H78" s="13">
        <v>27</v>
      </c>
      <c r="I78" s="13">
        <v>-562</v>
      </c>
      <c r="J78" s="13">
        <v>0</v>
      </c>
      <c r="K78" s="13" t="s">
        <v>161</v>
      </c>
    </row>
    <row r="79" spans="1:11" ht="14.25" customHeight="1">
      <c r="A79" s="26">
        <v>21</v>
      </c>
      <c r="B79" s="14" t="s">
        <v>57</v>
      </c>
      <c r="C79" s="14" t="s">
        <v>1</v>
      </c>
      <c r="D79" s="32">
        <v>29055</v>
      </c>
      <c r="E79" s="32">
        <v>180</v>
      </c>
      <c r="F79" s="13">
        <v>33</v>
      </c>
      <c r="G79" s="13">
        <v>150</v>
      </c>
      <c r="H79" s="13">
        <v>25</v>
      </c>
      <c r="I79" s="13">
        <v>-412</v>
      </c>
      <c r="J79" s="13">
        <v>0</v>
      </c>
      <c r="K79" s="13" t="s">
        <v>156</v>
      </c>
    </row>
    <row r="80" spans="1:11" ht="14.25" customHeight="1">
      <c r="A80" s="26">
        <v>22</v>
      </c>
      <c r="B80" s="14" t="s">
        <v>59</v>
      </c>
      <c r="C80" s="14" t="s">
        <v>1</v>
      </c>
      <c r="D80" s="32">
        <v>28451</v>
      </c>
      <c r="E80" s="103">
        <v>529</v>
      </c>
      <c r="F80" s="13">
        <v>80</v>
      </c>
      <c r="G80" s="13">
        <v>136</v>
      </c>
      <c r="H80" s="13">
        <v>18</v>
      </c>
      <c r="I80" s="13">
        <v>131</v>
      </c>
      <c r="J80" s="13">
        <v>0</v>
      </c>
      <c r="K80" s="13" t="s">
        <v>144</v>
      </c>
    </row>
    <row r="81" spans="1:11" ht="14.25" customHeight="1">
      <c r="A81" s="26">
        <v>23</v>
      </c>
      <c r="B81" s="14" t="s">
        <v>58</v>
      </c>
      <c r="C81" s="14" t="s">
        <v>87</v>
      </c>
      <c r="D81" s="32">
        <v>26553</v>
      </c>
      <c r="E81" s="103">
        <v>288</v>
      </c>
      <c r="F81" s="13">
        <v>27</v>
      </c>
      <c r="G81" s="13">
        <v>146</v>
      </c>
      <c r="H81" s="13">
        <v>21</v>
      </c>
      <c r="I81" s="13">
        <v>-230</v>
      </c>
      <c r="J81" s="13">
        <v>0</v>
      </c>
      <c r="K81" s="13" t="s">
        <v>144</v>
      </c>
    </row>
    <row r="82" spans="1:11" ht="14.25" customHeight="1">
      <c r="A82" s="26">
        <v>24</v>
      </c>
      <c r="B82" s="14" t="s">
        <v>62</v>
      </c>
      <c r="C82" s="14" t="s">
        <v>61</v>
      </c>
      <c r="D82" s="32">
        <v>21140</v>
      </c>
      <c r="E82" s="103">
        <v>295</v>
      </c>
      <c r="F82" s="13">
        <v>26</v>
      </c>
      <c r="G82" s="13">
        <v>204</v>
      </c>
      <c r="H82" s="13">
        <v>17</v>
      </c>
      <c r="I82" s="13">
        <v>-206</v>
      </c>
      <c r="J82" s="13">
        <v>0</v>
      </c>
      <c r="K82" s="13" t="s">
        <v>144</v>
      </c>
    </row>
    <row r="83" spans="1:11" ht="14.25" customHeight="1">
      <c r="A83" s="26">
        <v>25</v>
      </c>
      <c r="B83" s="14" t="s">
        <v>73</v>
      </c>
      <c r="C83" s="14" t="s">
        <v>71</v>
      </c>
      <c r="D83" s="32">
        <v>19406</v>
      </c>
      <c r="E83" s="103">
        <v>410</v>
      </c>
      <c r="F83" s="13">
        <v>22</v>
      </c>
      <c r="G83" s="13">
        <v>84</v>
      </c>
      <c r="H83" s="13">
        <v>12</v>
      </c>
      <c r="I83" s="13">
        <v>120</v>
      </c>
      <c r="J83" s="13">
        <v>0</v>
      </c>
      <c r="K83" s="13" t="s">
        <v>144</v>
      </c>
    </row>
    <row r="84" spans="1:11" ht="14.25" customHeight="1">
      <c r="A84" s="26">
        <v>26</v>
      </c>
      <c r="B84" s="14" t="s">
        <v>70</v>
      </c>
      <c r="C84" s="14" t="s">
        <v>71</v>
      </c>
      <c r="D84" s="32">
        <v>17150</v>
      </c>
      <c r="E84" s="103">
        <v>145</v>
      </c>
      <c r="F84" s="13">
        <v>28</v>
      </c>
      <c r="G84" s="13">
        <v>64</v>
      </c>
      <c r="H84" s="13">
        <v>12</v>
      </c>
      <c r="I84" s="13">
        <v>-119</v>
      </c>
      <c r="J84" s="13">
        <v>0</v>
      </c>
      <c r="K84" s="13" t="s">
        <v>161</v>
      </c>
    </row>
    <row r="85" spans="1:11" ht="14.25" customHeight="1">
      <c r="A85" s="26">
        <v>27</v>
      </c>
      <c r="B85" s="14" t="s">
        <v>76</v>
      </c>
      <c r="C85" s="14" t="s">
        <v>71</v>
      </c>
      <c r="D85" s="32">
        <v>15669</v>
      </c>
      <c r="E85" s="103">
        <v>210</v>
      </c>
      <c r="F85" s="13">
        <v>22</v>
      </c>
      <c r="G85" s="13">
        <v>102</v>
      </c>
      <c r="H85" s="13">
        <v>12</v>
      </c>
      <c r="I85" s="13">
        <v>-98</v>
      </c>
      <c r="J85" s="13">
        <v>0</v>
      </c>
      <c r="K85" s="13" t="s">
        <v>156</v>
      </c>
    </row>
    <row r="86" spans="1:11" ht="14.25" customHeight="1">
      <c r="A86" s="26">
        <v>28</v>
      </c>
      <c r="B86" s="14" t="s">
        <v>72</v>
      </c>
      <c r="C86" s="14" t="s">
        <v>1</v>
      </c>
      <c r="D86" s="32">
        <v>15387</v>
      </c>
      <c r="E86" s="103">
        <v>405</v>
      </c>
      <c r="F86" s="13">
        <v>59</v>
      </c>
      <c r="G86" s="13">
        <v>52</v>
      </c>
      <c r="H86" s="13">
        <v>9</v>
      </c>
      <c r="I86" s="13">
        <v>241</v>
      </c>
      <c r="J86" s="13">
        <v>0</v>
      </c>
      <c r="K86" s="13" t="s">
        <v>144</v>
      </c>
    </row>
    <row r="87" spans="1:11" ht="14.25" customHeight="1">
      <c r="A87" s="26">
        <v>29</v>
      </c>
      <c r="B87" s="14" t="s">
        <v>85</v>
      </c>
      <c r="C87" s="14" t="s">
        <v>86</v>
      </c>
      <c r="D87" s="32">
        <v>13682</v>
      </c>
      <c r="E87" s="103">
        <v>185</v>
      </c>
      <c r="F87" s="13">
        <v>0</v>
      </c>
      <c r="G87" s="13">
        <v>48</v>
      </c>
      <c r="H87" s="13">
        <v>9</v>
      </c>
      <c r="I87" s="13">
        <v>-34</v>
      </c>
      <c r="J87" s="13">
        <v>0</v>
      </c>
      <c r="K87" s="13" t="s">
        <v>144</v>
      </c>
    </row>
    <row r="88" spans="1:11" ht="14.25" customHeight="1">
      <c r="A88" s="26">
        <v>30</v>
      </c>
      <c r="B88" s="14" t="s">
        <v>77</v>
      </c>
      <c r="C88" s="14" t="s">
        <v>71</v>
      </c>
      <c r="D88" s="32">
        <v>12119</v>
      </c>
      <c r="E88" s="103">
        <v>128</v>
      </c>
      <c r="F88" s="13">
        <v>11</v>
      </c>
      <c r="G88" s="13">
        <v>52</v>
      </c>
      <c r="H88" s="13">
        <v>9</v>
      </c>
      <c r="I88" s="13">
        <v>-84</v>
      </c>
      <c r="J88" s="13">
        <v>0</v>
      </c>
      <c r="K88" s="13" t="s">
        <v>146</v>
      </c>
    </row>
    <row r="89" spans="1:11" ht="14.25" customHeight="1">
      <c r="A89" s="26">
        <v>31</v>
      </c>
      <c r="B89" s="14" t="s">
        <v>79</v>
      </c>
      <c r="C89" s="14" t="s">
        <v>81</v>
      </c>
      <c r="D89" s="32">
        <v>11240</v>
      </c>
      <c r="E89" s="103">
        <v>220</v>
      </c>
      <c r="F89" s="13">
        <v>0</v>
      </c>
      <c r="G89" s="13">
        <v>27</v>
      </c>
      <c r="H89" s="13">
        <v>7</v>
      </c>
      <c r="I89" s="13">
        <v>60</v>
      </c>
      <c r="J89" s="13">
        <v>0</v>
      </c>
      <c r="K89" s="13" t="s">
        <v>144</v>
      </c>
    </row>
    <row r="90" spans="1:11" ht="14.25" customHeight="1">
      <c r="A90" s="26">
        <v>32</v>
      </c>
      <c r="B90" s="14" t="s">
        <v>74</v>
      </c>
      <c r="C90" s="14" t="s">
        <v>75</v>
      </c>
      <c r="D90" s="32">
        <v>11021</v>
      </c>
      <c r="E90" s="103">
        <v>182</v>
      </c>
      <c r="F90" s="13">
        <v>29</v>
      </c>
      <c r="G90" s="13">
        <v>60</v>
      </c>
      <c r="H90" s="13">
        <v>7</v>
      </c>
      <c r="I90" s="13">
        <v>18</v>
      </c>
      <c r="J90" s="13">
        <v>0</v>
      </c>
      <c r="K90" s="13" t="s">
        <v>152</v>
      </c>
    </row>
    <row r="91" spans="1:11" ht="14.25" customHeight="1">
      <c r="A91" s="26">
        <v>33</v>
      </c>
      <c r="B91" s="14" t="s">
        <v>80</v>
      </c>
      <c r="C91" s="14" t="s">
        <v>81</v>
      </c>
      <c r="D91" s="32">
        <v>6655</v>
      </c>
      <c r="E91" s="103">
        <v>80</v>
      </c>
      <c r="F91" s="13">
        <v>11</v>
      </c>
      <c r="G91" s="13">
        <v>28</v>
      </c>
      <c r="H91" s="13">
        <v>5</v>
      </c>
      <c r="I91" s="13">
        <v>-32</v>
      </c>
      <c r="J91" s="13">
        <v>0</v>
      </c>
      <c r="K91" s="13" t="s">
        <v>153</v>
      </c>
    </row>
    <row r="92" spans="1:11" ht="14.25" customHeight="1">
      <c r="A92" s="26">
        <v>34</v>
      </c>
      <c r="B92" s="14" t="s">
        <v>78</v>
      </c>
      <c r="C92" s="14" t="s">
        <v>1</v>
      </c>
      <c r="D92" s="32">
        <v>4986</v>
      </c>
      <c r="E92" s="103">
        <v>60</v>
      </c>
      <c r="F92" s="13">
        <v>0</v>
      </c>
      <c r="G92" s="13">
        <v>8</v>
      </c>
      <c r="H92" s="13">
        <v>4</v>
      </c>
      <c r="I92" s="13">
        <v>-24</v>
      </c>
      <c r="J92" s="13">
        <v>0</v>
      </c>
      <c r="K92" s="13" t="s">
        <v>156</v>
      </c>
    </row>
    <row r="93" spans="1:11" ht="14.25" customHeight="1">
      <c r="A93" s="26">
        <v>35</v>
      </c>
      <c r="B93" s="14" t="s">
        <v>84</v>
      </c>
      <c r="C93" s="14" t="s">
        <v>71</v>
      </c>
      <c r="D93" s="32">
        <v>4552</v>
      </c>
      <c r="E93" s="103">
        <v>51</v>
      </c>
      <c r="F93" s="13">
        <v>0</v>
      </c>
      <c r="G93" s="13">
        <v>18</v>
      </c>
      <c r="H93" s="13">
        <v>4</v>
      </c>
      <c r="I93" s="13">
        <v>-43</v>
      </c>
      <c r="J93" s="13">
        <v>0</v>
      </c>
      <c r="K93" s="13" t="s">
        <v>156</v>
      </c>
    </row>
    <row r="94" spans="1:11" ht="14.25" customHeight="1">
      <c r="A94" s="26">
        <v>36</v>
      </c>
      <c r="B94" s="14" t="s">
        <v>97</v>
      </c>
      <c r="C94" s="14" t="s">
        <v>98</v>
      </c>
      <c r="D94" s="32">
        <v>4328</v>
      </c>
      <c r="E94" s="103">
        <v>55</v>
      </c>
      <c r="F94" s="13">
        <v>16</v>
      </c>
      <c r="G94" s="13">
        <v>20</v>
      </c>
      <c r="H94" s="13">
        <v>3</v>
      </c>
      <c r="I94" s="13">
        <v>-6</v>
      </c>
      <c r="J94" s="13">
        <v>0</v>
      </c>
      <c r="K94" s="13" t="s">
        <v>156</v>
      </c>
    </row>
    <row r="95" spans="1:11" ht="12.75" customHeight="1">
      <c r="A95" s="26">
        <v>37</v>
      </c>
      <c r="B95" s="14" t="s">
        <v>88</v>
      </c>
      <c r="C95" s="14" t="s">
        <v>89</v>
      </c>
      <c r="D95" s="32">
        <v>2878</v>
      </c>
      <c r="E95" s="103">
        <v>51</v>
      </c>
      <c r="F95" s="13">
        <v>17</v>
      </c>
      <c r="G95" s="13">
        <v>20</v>
      </c>
      <c r="H95" s="13">
        <v>2</v>
      </c>
      <c r="I95" s="13">
        <v>10</v>
      </c>
      <c r="J95" s="13">
        <v>0</v>
      </c>
      <c r="K95" s="13" t="s">
        <v>144</v>
      </c>
    </row>
    <row r="96" spans="1:11" ht="12.75" customHeight="1">
      <c r="A96" s="26">
        <v>38</v>
      </c>
      <c r="B96" s="14" t="s">
        <v>96</v>
      </c>
      <c r="C96" s="14" t="s">
        <v>89</v>
      </c>
      <c r="D96" s="32">
        <v>2416</v>
      </c>
      <c r="E96" s="103">
        <v>0</v>
      </c>
      <c r="F96" s="13">
        <v>0</v>
      </c>
      <c r="G96" s="13">
        <v>28</v>
      </c>
      <c r="H96" s="13">
        <v>2</v>
      </c>
      <c r="I96" s="13">
        <v>-66</v>
      </c>
      <c r="J96" s="13">
        <v>0</v>
      </c>
      <c r="K96" s="13" t="s">
        <v>144</v>
      </c>
    </row>
    <row r="97" spans="1:11" ht="12.75" customHeight="1">
      <c r="A97" s="26">
        <v>39</v>
      </c>
      <c r="B97" s="14" t="s">
        <v>82</v>
      </c>
      <c r="C97" s="14" t="s">
        <v>83</v>
      </c>
      <c r="D97" s="32">
        <v>2075</v>
      </c>
      <c r="E97" s="103">
        <v>70</v>
      </c>
      <c r="F97" s="13">
        <v>0</v>
      </c>
      <c r="G97" s="13">
        <v>2</v>
      </c>
      <c r="H97" s="13">
        <v>1</v>
      </c>
      <c r="I97" s="13">
        <v>49</v>
      </c>
      <c r="J97" s="13">
        <v>0</v>
      </c>
      <c r="K97" s="13" t="s">
        <v>144</v>
      </c>
    </row>
    <row r="98" spans="1:11" ht="12.75" customHeight="1">
      <c r="A98" s="26">
        <v>40</v>
      </c>
      <c r="B98" s="14" t="s">
        <v>94</v>
      </c>
      <c r="C98" s="14" t="s">
        <v>83</v>
      </c>
      <c r="D98" s="32">
        <v>1316</v>
      </c>
      <c r="E98" s="103">
        <v>0</v>
      </c>
      <c r="F98" s="13">
        <v>0</v>
      </c>
      <c r="G98" s="13">
        <v>4</v>
      </c>
      <c r="H98" s="13">
        <v>1</v>
      </c>
      <c r="I98" s="13">
        <v>-23</v>
      </c>
      <c r="J98" s="13">
        <v>0</v>
      </c>
      <c r="K98" s="13" t="s">
        <v>144</v>
      </c>
    </row>
    <row r="99" spans="1:11" ht="12.75" customHeight="1">
      <c r="A99" s="26">
        <v>41</v>
      </c>
      <c r="B99" s="14" t="s">
        <v>90</v>
      </c>
      <c r="C99" s="14" t="s">
        <v>91</v>
      </c>
      <c r="D99" s="32">
        <v>1268</v>
      </c>
      <c r="E99" s="103">
        <v>0</v>
      </c>
      <c r="F99" s="13">
        <v>0</v>
      </c>
      <c r="G99" s="13">
        <v>2</v>
      </c>
      <c r="H99" s="13">
        <v>1</v>
      </c>
      <c r="I99" s="13">
        <v>-21</v>
      </c>
      <c r="J99" s="13">
        <v>0</v>
      </c>
      <c r="K99" s="13" t="s">
        <v>144</v>
      </c>
    </row>
    <row r="100" spans="1:11" ht="12.75" customHeight="1">
      <c r="A100" s="26">
        <v>42</v>
      </c>
      <c r="B100" s="14" t="s">
        <v>99</v>
      </c>
      <c r="C100" s="14" t="s">
        <v>75</v>
      </c>
      <c r="D100" s="32">
        <v>1262</v>
      </c>
      <c r="E100" s="103">
        <v>0</v>
      </c>
      <c r="F100" s="13">
        <v>0</v>
      </c>
      <c r="G100" s="13">
        <v>8</v>
      </c>
      <c r="H100" s="13">
        <v>1</v>
      </c>
      <c r="I100" s="13">
        <v>-27</v>
      </c>
      <c r="J100" s="13">
        <v>0</v>
      </c>
      <c r="K100" s="13" t="s">
        <v>144</v>
      </c>
    </row>
    <row r="101" spans="1:11" ht="12.75" customHeight="1">
      <c r="A101" s="26">
        <v>43</v>
      </c>
      <c r="B101" s="14" t="s">
        <v>100</v>
      </c>
      <c r="C101" s="14" t="s">
        <v>101</v>
      </c>
      <c r="D101" s="32">
        <v>1146</v>
      </c>
      <c r="E101" s="103">
        <v>0</v>
      </c>
      <c r="F101" s="13">
        <v>0</v>
      </c>
      <c r="G101" s="13">
        <v>14</v>
      </c>
      <c r="H101" s="13">
        <v>1</v>
      </c>
      <c r="I101" s="13">
        <v>-33</v>
      </c>
      <c r="J101" s="13">
        <v>0</v>
      </c>
      <c r="K101" s="13" t="s">
        <v>144</v>
      </c>
    </row>
    <row r="102" spans="1:11" ht="12.75" customHeight="1">
      <c r="A102" s="26">
        <v>43</v>
      </c>
      <c r="B102" s="14" t="s">
        <v>92</v>
      </c>
      <c r="C102" s="14" t="s">
        <v>93</v>
      </c>
      <c r="D102" s="32">
        <v>1127</v>
      </c>
      <c r="E102" s="103">
        <v>0</v>
      </c>
      <c r="F102" s="13">
        <v>0</v>
      </c>
      <c r="G102" s="13">
        <v>10</v>
      </c>
      <c r="H102" s="13">
        <v>1</v>
      </c>
      <c r="I102" s="13">
        <v>-29</v>
      </c>
      <c r="J102" s="13">
        <v>0</v>
      </c>
      <c r="K102" s="13" t="s">
        <v>161</v>
      </c>
    </row>
    <row r="103" spans="1:11" ht="12.75" customHeight="1">
      <c r="A103" s="26">
        <v>43</v>
      </c>
      <c r="B103" s="37" t="s">
        <v>200</v>
      </c>
      <c r="C103" s="37" t="s">
        <v>81</v>
      </c>
      <c r="D103" s="32">
        <v>768</v>
      </c>
      <c r="E103" s="13">
        <v>0</v>
      </c>
      <c r="F103" s="13">
        <v>0</v>
      </c>
      <c r="G103" s="13">
        <v>6</v>
      </c>
      <c r="H103" s="13">
        <v>1</v>
      </c>
      <c r="I103" s="13">
        <v>-25</v>
      </c>
      <c r="J103" s="13">
        <v>0</v>
      </c>
      <c r="K103" s="13" t="s">
        <v>156</v>
      </c>
    </row>
    <row r="104" spans="1:11" ht="12.75" customHeight="1">
      <c r="A104" s="26"/>
      <c r="B104" s="37"/>
      <c r="C104" s="37"/>
      <c r="D104" s="32"/>
      <c r="E104" s="32">
        <f>SUM(E59:E103)</f>
        <v>12886</v>
      </c>
      <c r="F104" s="32">
        <f>SUM(F59:F103)</f>
        <v>1516</v>
      </c>
      <c r="G104" s="32">
        <f>SUM(G59:G103)</f>
        <v>4689</v>
      </c>
      <c r="H104" s="32">
        <f>SUM(H59:H103)</f>
        <v>758</v>
      </c>
      <c r="I104" s="32">
        <f>SUM(I59:I103)</f>
        <v>-4689</v>
      </c>
      <c r="J104" s="32">
        <f>SUM(J58:J103)</f>
        <v>11000</v>
      </c>
      <c r="K104" s="32">
        <f>(J104/1000)*10</f>
        <v>110</v>
      </c>
    </row>
  </sheetData>
  <sheetProtection selectLockedCells="1" selectUnlockedCells="1"/>
  <mergeCells count="4">
    <mergeCell ref="A1:K1"/>
    <mergeCell ref="A2:K2"/>
    <mergeCell ref="A56:K56"/>
    <mergeCell ref="A57:K57"/>
  </mergeCells>
  <printOptions/>
  <pageMargins left="0.49027777777777776" right="0.3798611111111111" top="0.22361111111111112" bottom="0.2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50"/>
  <sheetViews>
    <sheetView zoomScale="110" zoomScaleNormal="110" zoomScalePageLayoutView="0" workbookViewId="0" topLeftCell="A67">
      <selection activeCell="R82" sqref="R82"/>
    </sheetView>
  </sheetViews>
  <sheetFormatPr defaultColWidth="8.375" defaultRowHeight="12.75"/>
  <cols>
    <col min="1" max="1" width="3.375" style="0" customWidth="1"/>
    <col min="2" max="2" width="18.375" style="25" customWidth="1"/>
    <col min="3" max="3" width="19.375" style="0" customWidth="1"/>
    <col min="4" max="4" width="6.375" style="104" customWidth="1"/>
    <col min="5" max="5" width="7.375" style="0" customWidth="1"/>
    <col min="6" max="7" width="6.375" style="0" customWidth="1"/>
    <col min="8" max="8" width="4.375" style="0" customWidth="1"/>
    <col min="9" max="9" width="6.375" style="0" customWidth="1"/>
    <col min="10" max="10" width="7.375" style="0" customWidth="1"/>
    <col min="11" max="11" width="5.375" style="0" customWidth="1"/>
    <col min="12" max="12" width="4.375" style="0" customWidth="1"/>
    <col min="13" max="16" width="6.375" style="0" customWidth="1"/>
    <col min="17" max="18" width="7.375" style="0" customWidth="1"/>
    <col min="19" max="19" width="5.375" style="0" customWidth="1"/>
    <col min="20" max="20" width="3.375" style="0" customWidth="1"/>
    <col min="21" max="21" width="5.375" style="0" customWidth="1"/>
    <col min="22" max="22" width="3.375" style="0" customWidth="1"/>
  </cols>
  <sheetData>
    <row r="1" spans="1:12" ht="16.5" customHeight="1">
      <c r="A1" s="324" t="s">
        <v>102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105"/>
    </row>
    <row r="2" spans="1:22" ht="16.5" customHeight="1">
      <c r="A2" s="325" t="s">
        <v>203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8"/>
      <c r="M2" s="326" t="s">
        <v>204</v>
      </c>
      <c r="N2" s="326"/>
      <c r="O2" s="326"/>
      <c r="P2" s="326"/>
      <c r="Q2" s="326"/>
      <c r="R2" s="327" t="s">
        <v>205</v>
      </c>
      <c r="S2" s="327"/>
      <c r="T2" s="327"/>
      <c r="U2" s="327"/>
      <c r="V2" s="327"/>
    </row>
    <row r="3" spans="1:22" ht="12.75">
      <c r="A3" s="107" t="s">
        <v>206</v>
      </c>
      <c r="B3" s="108" t="s">
        <v>64</v>
      </c>
      <c r="C3" s="107" t="s">
        <v>65</v>
      </c>
      <c r="D3" s="107" t="s">
        <v>66</v>
      </c>
      <c r="E3" s="109" t="s">
        <v>9</v>
      </c>
      <c r="F3" s="109" t="s">
        <v>10</v>
      </c>
      <c r="G3" s="109" t="s">
        <v>11</v>
      </c>
      <c r="H3" s="109" t="s">
        <v>67</v>
      </c>
      <c r="I3" s="109" t="s">
        <v>68</v>
      </c>
      <c r="J3" s="109" t="s">
        <v>202</v>
      </c>
      <c r="K3" s="109" t="s">
        <v>69</v>
      </c>
      <c r="L3" s="110" t="s">
        <v>207</v>
      </c>
      <c r="M3" s="111" t="s">
        <v>66</v>
      </c>
      <c r="N3" s="111"/>
      <c r="O3" s="111"/>
      <c r="P3" s="112"/>
      <c r="Q3" s="112" t="s">
        <v>67</v>
      </c>
      <c r="R3" s="113" t="s">
        <v>208</v>
      </c>
      <c r="S3" s="113" t="s">
        <v>209</v>
      </c>
      <c r="T3" s="113" t="s">
        <v>10</v>
      </c>
      <c r="U3" s="113" t="s">
        <v>11</v>
      </c>
      <c r="V3" s="113" t="s">
        <v>210</v>
      </c>
    </row>
    <row r="4" spans="1:22" ht="12.75">
      <c r="A4" s="114">
        <v>1</v>
      </c>
      <c r="B4" s="115" t="s">
        <v>37</v>
      </c>
      <c r="C4" s="116" t="s">
        <v>31</v>
      </c>
      <c r="D4" s="117">
        <f aca="true" t="shared" si="0" ref="D4:D53">M4+R4+J4</f>
        <v>45341</v>
      </c>
      <c r="E4" s="91">
        <f aca="true" t="shared" si="1" ref="E4:E53">N4+S4</f>
        <v>837</v>
      </c>
      <c r="F4" s="91">
        <f aca="true" t="shared" si="2" ref="F4:F53">O4+T4</f>
        <v>115</v>
      </c>
      <c r="G4" s="91">
        <f aca="true" t="shared" si="3" ref="G4:G53">P4+U4</f>
        <v>126</v>
      </c>
      <c r="H4" s="91">
        <f aca="true" t="shared" si="4" ref="H4:H53">Q4+V4</f>
        <v>30</v>
      </c>
      <c r="I4" s="91">
        <f aca="true" t="shared" si="5" ref="I4:I53">(E4+F4)-(H4*19)-G4</f>
        <v>256</v>
      </c>
      <c r="J4" s="91"/>
      <c r="K4" s="91"/>
      <c r="L4" s="5">
        <v>1</v>
      </c>
      <c r="M4" s="118">
        <v>43997</v>
      </c>
      <c r="N4" s="119">
        <v>837</v>
      </c>
      <c r="O4" s="119">
        <v>115</v>
      </c>
      <c r="P4" s="119">
        <v>124</v>
      </c>
      <c r="Q4" s="119">
        <v>29</v>
      </c>
      <c r="R4" s="1">
        <f>'turn.bieżący'!G3</f>
        <v>1344</v>
      </c>
      <c r="S4" s="1">
        <f>'turn.bieżący'!H3</f>
        <v>0</v>
      </c>
      <c r="T4" s="1">
        <f>'turn.bieżący'!I3</f>
        <v>0</v>
      </c>
      <c r="U4" s="1">
        <f>'turn.bieżący'!J3</f>
        <v>2</v>
      </c>
      <c r="V4" s="1">
        <f>'turn.bieżący'!K3</f>
        <v>1</v>
      </c>
    </row>
    <row r="5" spans="1:22" ht="12.75">
      <c r="A5" s="114">
        <v>2</v>
      </c>
      <c r="B5" s="115" t="s">
        <v>36</v>
      </c>
      <c r="C5" s="116" t="s">
        <v>1</v>
      </c>
      <c r="D5" s="117">
        <f t="shared" si="0"/>
        <v>45590</v>
      </c>
      <c r="E5" s="91">
        <f t="shared" si="1"/>
        <v>717</v>
      </c>
      <c r="F5" s="91">
        <f t="shared" si="2"/>
        <v>65</v>
      </c>
      <c r="G5" s="91">
        <f t="shared" si="3"/>
        <v>172</v>
      </c>
      <c r="H5" s="91">
        <f t="shared" si="4"/>
        <v>30</v>
      </c>
      <c r="I5" s="91">
        <f t="shared" si="5"/>
        <v>40</v>
      </c>
      <c r="J5" s="91"/>
      <c r="K5" s="91"/>
      <c r="L5" s="5">
        <v>2</v>
      </c>
      <c r="M5" s="118">
        <v>43917</v>
      </c>
      <c r="N5" s="119">
        <v>673</v>
      </c>
      <c r="O5" s="119">
        <v>65</v>
      </c>
      <c r="P5" s="119">
        <v>172</v>
      </c>
      <c r="Q5" s="119">
        <v>29</v>
      </c>
      <c r="R5" s="1">
        <f>'turn.bieżący'!G4</f>
        <v>1673</v>
      </c>
      <c r="S5" s="1">
        <f>'turn.bieżący'!H4</f>
        <v>44</v>
      </c>
      <c r="T5" s="1">
        <f>'turn.bieżący'!I4</f>
        <v>0</v>
      </c>
      <c r="U5" s="1">
        <f>'turn.bieżący'!J4</f>
        <v>0</v>
      </c>
      <c r="V5" s="1">
        <f>'turn.bieżący'!K4</f>
        <v>1</v>
      </c>
    </row>
    <row r="6" spans="1:22" ht="12.75">
      <c r="A6" s="114">
        <v>3</v>
      </c>
      <c r="B6" s="115" t="s">
        <v>55</v>
      </c>
      <c r="C6" s="116" t="s">
        <v>1</v>
      </c>
      <c r="D6" s="117">
        <f t="shared" si="0"/>
        <v>33051</v>
      </c>
      <c r="E6" s="91">
        <f t="shared" si="1"/>
        <v>180</v>
      </c>
      <c r="F6" s="91">
        <f t="shared" si="2"/>
        <v>39</v>
      </c>
      <c r="G6" s="91">
        <f t="shared" si="3"/>
        <v>118</v>
      </c>
      <c r="H6" s="91">
        <f t="shared" si="4"/>
        <v>30</v>
      </c>
      <c r="I6" s="91">
        <f t="shared" si="5"/>
        <v>-469</v>
      </c>
      <c r="J6" s="91"/>
      <c r="K6" s="91"/>
      <c r="L6" s="5">
        <v>3</v>
      </c>
      <c r="M6" s="118">
        <v>31705</v>
      </c>
      <c r="N6" s="119">
        <v>180</v>
      </c>
      <c r="O6" s="119">
        <v>39</v>
      </c>
      <c r="P6" s="119">
        <v>116</v>
      </c>
      <c r="Q6" s="119">
        <v>29</v>
      </c>
      <c r="R6" s="1">
        <f>'turn.bieżący'!G5</f>
        <v>1346</v>
      </c>
      <c r="S6" s="1">
        <f>'turn.bieżący'!H5</f>
        <v>0</v>
      </c>
      <c r="T6" s="1">
        <f>'turn.bieżący'!I5</f>
        <v>0</v>
      </c>
      <c r="U6" s="1">
        <f>'turn.bieżący'!J5</f>
        <v>2</v>
      </c>
      <c r="V6" s="1">
        <f>'turn.bieżący'!K5</f>
        <v>1</v>
      </c>
    </row>
    <row r="7" spans="1:22" ht="12.75">
      <c r="A7" s="114">
        <v>4</v>
      </c>
      <c r="B7" s="115" t="s">
        <v>39</v>
      </c>
      <c r="C7" s="116" t="s">
        <v>1</v>
      </c>
      <c r="D7" s="117">
        <f t="shared" si="0"/>
        <v>42710</v>
      </c>
      <c r="E7" s="91">
        <f t="shared" si="1"/>
        <v>515</v>
      </c>
      <c r="F7" s="91">
        <f t="shared" si="2"/>
        <v>69</v>
      </c>
      <c r="G7" s="91">
        <f t="shared" si="3"/>
        <v>194</v>
      </c>
      <c r="H7" s="91">
        <f t="shared" si="4"/>
        <v>29</v>
      </c>
      <c r="I7" s="91">
        <f t="shared" si="5"/>
        <v>-161</v>
      </c>
      <c r="J7" s="91"/>
      <c r="K7" s="91"/>
      <c r="L7" s="5">
        <v>4</v>
      </c>
      <c r="M7" s="118">
        <v>40890</v>
      </c>
      <c r="N7" s="119">
        <v>455</v>
      </c>
      <c r="O7" s="119">
        <v>69</v>
      </c>
      <c r="P7" s="119">
        <v>188</v>
      </c>
      <c r="Q7" s="119">
        <v>28</v>
      </c>
      <c r="R7" s="1">
        <f>'turn.bieżący'!G6</f>
        <v>1820</v>
      </c>
      <c r="S7" s="1">
        <f>'turn.bieżący'!H6</f>
        <v>60</v>
      </c>
      <c r="T7" s="1">
        <f>'turn.bieżący'!I6</f>
        <v>0</v>
      </c>
      <c r="U7" s="1">
        <f>'turn.bieżący'!J6</f>
        <v>6</v>
      </c>
      <c r="V7" s="1">
        <f>'turn.bieżący'!K6</f>
        <v>1</v>
      </c>
    </row>
    <row r="8" spans="1:22" ht="12.75">
      <c r="A8" s="114">
        <v>5</v>
      </c>
      <c r="B8" s="115" t="s">
        <v>41</v>
      </c>
      <c r="C8" s="116" t="s">
        <v>42</v>
      </c>
      <c r="D8" s="117">
        <f t="shared" si="0"/>
        <v>40840</v>
      </c>
      <c r="E8" s="91">
        <f t="shared" si="1"/>
        <v>295</v>
      </c>
      <c r="F8" s="91">
        <f t="shared" si="2"/>
        <v>31</v>
      </c>
      <c r="G8" s="91">
        <f t="shared" si="3"/>
        <v>144</v>
      </c>
      <c r="H8" s="91">
        <f t="shared" si="4"/>
        <v>30</v>
      </c>
      <c r="I8" s="91">
        <f t="shared" si="5"/>
        <v>-388</v>
      </c>
      <c r="J8" s="91"/>
      <c r="K8" s="91"/>
      <c r="L8" s="5">
        <v>5</v>
      </c>
      <c r="M8" s="118">
        <v>39664</v>
      </c>
      <c r="N8" s="119">
        <v>295</v>
      </c>
      <c r="O8" s="119">
        <v>31</v>
      </c>
      <c r="P8" s="119">
        <v>136</v>
      </c>
      <c r="Q8" s="119">
        <v>29</v>
      </c>
      <c r="R8" s="1">
        <f>'turn.bieżący'!G7</f>
        <v>1176</v>
      </c>
      <c r="S8" s="1">
        <f>'turn.bieżący'!H7</f>
        <v>0</v>
      </c>
      <c r="T8" s="1">
        <f>'turn.bieżący'!I7</f>
        <v>0</v>
      </c>
      <c r="U8" s="1">
        <f>'turn.bieżący'!J7</f>
        <v>8</v>
      </c>
      <c r="V8" s="1">
        <f>'turn.bieżący'!K7</f>
        <v>1</v>
      </c>
    </row>
    <row r="9" spans="1:22" ht="12.75">
      <c r="A9" s="114">
        <v>6</v>
      </c>
      <c r="B9" s="115" t="s">
        <v>43</v>
      </c>
      <c r="C9" s="116" t="s">
        <v>1</v>
      </c>
      <c r="D9" s="117">
        <f t="shared" si="0"/>
        <v>40713</v>
      </c>
      <c r="E9" s="91">
        <f t="shared" si="1"/>
        <v>531</v>
      </c>
      <c r="F9" s="91">
        <f t="shared" si="2"/>
        <v>55</v>
      </c>
      <c r="G9" s="91">
        <f t="shared" si="3"/>
        <v>236</v>
      </c>
      <c r="H9" s="91">
        <f t="shared" si="4"/>
        <v>29</v>
      </c>
      <c r="I9" s="91">
        <f t="shared" si="5"/>
        <v>-201</v>
      </c>
      <c r="J9" s="91"/>
      <c r="K9" s="91"/>
      <c r="L9" s="5">
        <v>6</v>
      </c>
      <c r="M9" s="118">
        <v>38498</v>
      </c>
      <c r="N9" s="119">
        <v>446</v>
      </c>
      <c r="O9" s="119">
        <v>39</v>
      </c>
      <c r="P9" s="119">
        <v>236</v>
      </c>
      <c r="Q9" s="119">
        <v>28</v>
      </c>
      <c r="R9" s="1">
        <f>'turn.bieżący'!G8</f>
        <v>2215</v>
      </c>
      <c r="S9" s="1">
        <f>'turn.bieżący'!H8</f>
        <v>85</v>
      </c>
      <c r="T9" s="1">
        <f>'turn.bieżący'!I8</f>
        <v>16</v>
      </c>
      <c r="U9" s="1">
        <f>'turn.bieżący'!J8</f>
        <v>0</v>
      </c>
      <c r="V9" s="1">
        <f>'turn.bieżący'!K8</f>
        <v>1</v>
      </c>
    </row>
    <row r="10" spans="1:22" ht="12.75">
      <c r="A10" s="114">
        <v>7</v>
      </c>
      <c r="B10" s="115" t="s">
        <v>34</v>
      </c>
      <c r="C10" s="116" t="s">
        <v>35</v>
      </c>
      <c r="D10" s="117">
        <f t="shared" si="0"/>
        <v>45880</v>
      </c>
      <c r="E10" s="91">
        <f t="shared" si="1"/>
        <v>774</v>
      </c>
      <c r="F10" s="91">
        <f t="shared" si="2"/>
        <v>116</v>
      </c>
      <c r="G10" s="91">
        <f t="shared" si="3"/>
        <v>210</v>
      </c>
      <c r="H10" s="91">
        <f t="shared" si="4"/>
        <v>29</v>
      </c>
      <c r="I10" s="91">
        <f t="shared" si="5"/>
        <v>129</v>
      </c>
      <c r="J10" s="91"/>
      <c r="K10" s="91"/>
      <c r="L10" s="5">
        <v>7</v>
      </c>
      <c r="M10" s="118">
        <v>44913</v>
      </c>
      <c r="N10" s="119">
        <v>774</v>
      </c>
      <c r="O10" s="119">
        <v>116</v>
      </c>
      <c r="P10" s="119">
        <v>194</v>
      </c>
      <c r="Q10" s="119">
        <v>28</v>
      </c>
      <c r="R10" s="1">
        <f>'turn.bieżący'!G9</f>
        <v>967</v>
      </c>
      <c r="S10" s="1">
        <f>'turn.bieżący'!H9</f>
        <v>0</v>
      </c>
      <c r="T10" s="1">
        <f>'turn.bieżący'!I9</f>
        <v>0</v>
      </c>
      <c r="U10" s="1">
        <f>'turn.bieżący'!J9</f>
        <v>16</v>
      </c>
      <c r="V10" s="1">
        <f>'turn.bieżący'!K9</f>
        <v>1</v>
      </c>
    </row>
    <row r="11" spans="1:22" ht="12.75">
      <c r="A11" s="114">
        <v>8</v>
      </c>
      <c r="B11" s="115" t="s">
        <v>30</v>
      </c>
      <c r="C11" s="116" t="s">
        <v>31</v>
      </c>
      <c r="D11" s="117">
        <f t="shared" si="0"/>
        <v>48011</v>
      </c>
      <c r="E11" s="91">
        <f t="shared" si="1"/>
        <v>737</v>
      </c>
      <c r="F11" s="91">
        <f t="shared" si="2"/>
        <v>132</v>
      </c>
      <c r="G11" s="91">
        <f t="shared" si="3"/>
        <v>150</v>
      </c>
      <c r="H11" s="91">
        <f t="shared" si="4"/>
        <v>29</v>
      </c>
      <c r="I11" s="91">
        <f t="shared" si="5"/>
        <v>168</v>
      </c>
      <c r="J11" s="91"/>
      <c r="K11" s="91"/>
      <c r="L11" s="5">
        <v>8</v>
      </c>
      <c r="M11" s="118">
        <v>47143</v>
      </c>
      <c r="N11" s="119">
        <v>737</v>
      </c>
      <c r="O11" s="119">
        <v>132</v>
      </c>
      <c r="P11" s="119">
        <v>142</v>
      </c>
      <c r="Q11" s="119">
        <v>28</v>
      </c>
      <c r="R11" s="1">
        <f>'turn.bieżący'!G10</f>
        <v>868</v>
      </c>
      <c r="S11" s="1">
        <f>'turn.bieżący'!H10</f>
        <v>0</v>
      </c>
      <c r="T11" s="1">
        <f>'turn.bieżący'!I10</f>
        <v>0</v>
      </c>
      <c r="U11" s="1">
        <f>'turn.bieżący'!J10</f>
        <v>8</v>
      </c>
      <c r="V11" s="1">
        <f>'turn.bieżący'!K10</f>
        <v>1</v>
      </c>
    </row>
    <row r="12" spans="1:22" ht="12.75">
      <c r="A12" s="114">
        <v>9</v>
      </c>
      <c r="B12" s="115" t="s">
        <v>47</v>
      </c>
      <c r="C12" s="116" t="s">
        <v>1</v>
      </c>
      <c r="D12" s="117">
        <f t="shared" si="0"/>
        <v>40565</v>
      </c>
      <c r="E12" s="91">
        <f t="shared" si="1"/>
        <v>400</v>
      </c>
      <c r="F12" s="91">
        <f t="shared" si="2"/>
        <v>29</v>
      </c>
      <c r="G12" s="91">
        <f t="shared" si="3"/>
        <v>104</v>
      </c>
      <c r="H12" s="91">
        <f t="shared" si="4"/>
        <v>30</v>
      </c>
      <c r="I12" s="91">
        <f t="shared" si="5"/>
        <v>-245</v>
      </c>
      <c r="J12" s="91"/>
      <c r="K12" s="91"/>
      <c r="L12" s="5">
        <v>9</v>
      </c>
      <c r="M12" s="118">
        <v>39561</v>
      </c>
      <c r="N12" s="119">
        <v>400</v>
      </c>
      <c r="O12" s="119">
        <v>29</v>
      </c>
      <c r="P12" s="119">
        <v>100</v>
      </c>
      <c r="Q12" s="119">
        <v>29</v>
      </c>
      <c r="R12" s="1">
        <f>'turn.bieżący'!G11</f>
        <v>1004</v>
      </c>
      <c r="S12" s="1">
        <f>'turn.bieżący'!H11</f>
        <v>0</v>
      </c>
      <c r="T12" s="1">
        <f>'turn.bieżący'!I11</f>
        <v>0</v>
      </c>
      <c r="U12" s="1">
        <f>'turn.bieżący'!J11</f>
        <v>4</v>
      </c>
      <c r="V12" s="1">
        <f>'turn.bieżący'!K11</f>
        <v>1</v>
      </c>
    </row>
    <row r="13" spans="1:22" ht="12.75">
      <c r="A13" s="114">
        <v>10</v>
      </c>
      <c r="B13" s="115" t="s">
        <v>0</v>
      </c>
      <c r="C13" s="116" t="s">
        <v>1</v>
      </c>
      <c r="D13" s="117">
        <f t="shared" si="0"/>
        <v>49408</v>
      </c>
      <c r="E13" s="91">
        <f t="shared" si="1"/>
        <v>961</v>
      </c>
      <c r="F13" s="91">
        <f t="shared" si="2"/>
        <v>125</v>
      </c>
      <c r="G13" s="91">
        <f t="shared" si="3"/>
        <v>182</v>
      </c>
      <c r="H13" s="91">
        <f t="shared" si="4"/>
        <v>30</v>
      </c>
      <c r="I13" s="91">
        <f t="shared" si="5"/>
        <v>334</v>
      </c>
      <c r="J13" s="91"/>
      <c r="K13" s="91"/>
      <c r="L13" s="5">
        <v>10</v>
      </c>
      <c r="M13" s="118">
        <v>48062</v>
      </c>
      <c r="N13" s="119">
        <v>961</v>
      </c>
      <c r="O13" s="119">
        <v>125</v>
      </c>
      <c r="P13" s="119">
        <v>178</v>
      </c>
      <c r="Q13" s="119">
        <v>29</v>
      </c>
      <c r="R13" s="1">
        <f>'turn.bieżący'!G12</f>
        <v>1346</v>
      </c>
      <c r="S13" s="1">
        <f>'turn.bieżący'!H12</f>
        <v>0</v>
      </c>
      <c r="T13" s="1">
        <f>'turn.bieżący'!I12</f>
        <v>0</v>
      </c>
      <c r="U13" s="1">
        <f>'turn.bieżący'!J12</f>
        <v>4</v>
      </c>
      <c r="V13" s="1">
        <f>'turn.bieżący'!K12</f>
        <v>1</v>
      </c>
    </row>
    <row r="14" spans="1:22" ht="12.75">
      <c r="A14" s="114">
        <v>11</v>
      </c>
      <c r="B14" s="115" t="s">
        <v>38</v>
      </c>
      <c r="C14" s="116" t="s">
        <v>1</v>
      </c>
      <c r="D14" s="117">
        <f t="shared" si="0"/>
        <v>44488</v>
      </c>
      <c r="E14" s="91">
        <f t="shared" si="1"/>
        <v>684</v>
      </c>
      <c r="F14" s="91">
        <f t="shared" si="2"/>
        <v>63</v>
      </c>
      <c r="G14" s="91">
        <f t="shared" si="3"/>
        <v>180</v>
      </c>
      <c r="H14" s="91">
        <f t="shared" si="4"/>
        <v>30</v>
      </c>
      <c r="I14" s="91">
        <f t="shared" si="5"/>
        <v>-3</v>
      </c>
      <c r="J14" s="91"/>
      <c r="K14" s="91"/>
      <c r="L14" s="5">
        <v>11</v>
      </c>
      <c r="M14" s="118">
        <v>42998</v>
      </c>
      <c r="N14" s="119">
        <v>684</v>
      </c>
      <c r="O14" s="119">
        <v>63</v>
      </c>
      <c r="P14" s="119">
        <v>176</v>
      </c>
      <c r="Q14" s="119">
        <v>29</v>
      </c>
      <c r="R14" s="1">
        <f>'turn.bieżący'!G13</f>
        <v>1490</v>
      </c>
      <c r="S14" s="1">
        <f>'turn.bieżący'!H13</f>
        <v>0</v>
      </c>
      <c r="T14" s="1">
        <f>'turn.bieżący'!I13</f>
        <v>0</v>
      </c>
      <c r="U14" s="1">
        <f>'turn.bieżący'!J13</f>
        <v>4</v>
      </c>
      <c r="V14" s="1">
        <f>'turn.bieżący'!K13</f>
        <v>1</v>
      </c>
    </row>
    <row r="15" spans="1:22" ht="12.75">
      <c r="A15" s="114">
        <v>12</v>
      </c>
      <c r="B15" s="115" t="s">
        <v>44</v>
      </c>
      <c r="C15" s="116" t="s">
        <v>1</v>
      </c>
      <c r="D15" s="117">
        <f t="shared" si="0"/>
        <v>40634</v>
      </c>
      <c r="E15" s="91">
        <f t="shared" si="1"/>
        <v>331</v>
      </c>
      <c r="F15" s="91">
        <f t="shared" si="2"/>
        <v>57</v>
      </c>
      <c r="G15" s="91">
        <f t="shared" si="3"/>
        <v>198</v>
      </c>
      <c r="H15" s="91">
        <f t="shared" si="4"/>
        <v>30</v>
      </c>
      <c r="I15" s="91">
        <f t="shared" si="5"/>
        <v>-380</v>
      </c>
      <c r="J15" s="91"/>
      <c r="K15" s="91"/>
      <c r="L15" s="5">
        <v>12</v>
      </c>
      <c r="M15" s="118">
        <v>39376</v>
      </c>
      <c r="N15" s="119">
        <v>331</v>
      </c>
      <c r="O15" s="119">
        <v>57</v>
      </c>
      <c r="P15" s="119">
        <v>188</v>
      </c>
      <c r="Q15" s="119">
        <v>29</v>
      </c>
      <c r="R15" s="1">
        <f>'turn.bieżący'!G14</f>
        <v>1258</v>
      </c>
      <c r="S15" s="1">
        <f>'turn.bieżący'!H14</f>
        <v>0</v>
      </c>
      <c r="T15" s="1">
        <f>'turn.bieżący'!I14</f>
        <v>0</v>
      </c>
      <c r="U15" s="1">
        <f>'turn.bieżący'!J14</f>
        <v>10</v>
      </c>
      <c r="V15" s="1">
        <f>'turn.bieżący'!K14</f>
        <v>1</v>
      </c>
    </row>
    <row r="16" spans="1:22" ht="12.75">
      <c r="A16" s="114">
        <v>13</v>
      </c>
      <c r="B16" s="115" t="s">
        <v>48</v>
      </c>
      <c r="C16" s="116" t="s">
        <v>42</v>
      </c>
      <c r="D16" s="117">
        <f t="shared" si="0"/>
        <v>36171</v>
      </c>
      <c r="E16" s="91">
        <f t="shared" si="1"/>
        <v>297</v>
      </c>
      <c r="F16" s="91">
        <f t="shared" si="2"/>
        <v>26</v>
      </c>
      <c r="G16" s="91">
        <f t="shared" si="3"/>
        <v>184</v>
      </c>
      <c r="H16" s="91">
        <f t="shared" si="4"/>
        <v>26</v>
      </c>
      <c r="I16" s="91">
        <f t="shared" si="5"/>
        <v>-355</v>
      </c>
      <c r="J16" s="91"/>
      <c r="K16" s="91"/>
      <c r="L16" s="5">
        <v>13</v>
      </c>
      <c r="M16" s="118">
        <v>34784</v>
      </c>
      <c r="N16" s="119">
        <v>297</v>
      </c>
      <c r="O16" s="119">
        <v>26</v>
      </c>
      <c r="P16" s="119">
        <v>178</v>
      </c>
      <c r="Q16" s="119">
        <v>25</v>
      </c>
      <c r="R16" s="1">
        <f>'turn.bieżący'!G15</f>
        <v>1387</v>
      </c>
      <c r="S16" s="1">
        <f>'turn.bieżący'!H15</f>
        <v>0</v>
      </c>
      <c r="T16" s="1">
        <f>'turn.bieżący'!I15</f>
        <v>0</v>
      </c>
      <c r="U16" s="1">
        <f>'turn.bieżący'!J15</f>
        <v>6</v>
      </c>
      <c r="V16" s="1">
        <f>'turn.bieżący'!K15</f>
        <v>1</v>
      </c>
    </row>
    <row r="17" spans="1:22" ht="12.75">
      <c r="A17" s="114">
        <v>14</v>
      </c>
      <c r="B17" s="115" t="s">
        <v>40</v>
      </c>
      <c r="C17" s="116" t="s">
        <v>1</v>
      </c>
      <c r="D17" s="117">
        <f t="shared" si="0"/>
        <v>41629</v>
      </c>
      <c r="E17" s="91">
        <f t="shared" si="1"/>
        <v>358</v>
      </c>
      <c r="F17" s="91">
        <f t="shared" si="2"/>
        <v>23</v>
      </c>
      <c r="G17" s="91">
        <f t="shared" si="3"/>
        <v>134</v>
      </c>
      <c r="H17" s="91">
        <f t="shared" si="4"/>
        <v>28</v>
      </c>
      <c r="I17" s="91">
        <f t="shared" si="5"/>
        <v>-285</v>
      </c>
      <c r="J17" s="91"/>
      <c r="K17" s="91"/>
      <c r="L17" s="5">
        <v>14</v>
      </c>
      <c r="M17" s="118">
        <v>40391</v>
      </c>
      <c r="N17" s="119">
        <v>358</v>
      </c>
      <c r="O17" s="119">
        <v>23</v>
      </c>
      <c r="P17" s="119">
        <v>122</v>
      </c>
      <c r="Q17" s="119">
        <v>27</v>
      </c>
      <c r="R17" s="1">
        <f>'turn.bieżący'!G16</f>
        <v>1238</v>
      </c>
      <c r="S17" s="1">
        <f>'turn.bieżący'!H16</f>
        <v>0</v>
      </c>
      <c r="T17" s="1">
        <f>'turn.bieżący'!I16</f>
        <v>0</v>
      </c>
      <c r="U17" s="1">
        <f>'turn.bieżący'!J16</f>
        <v>12</v>
      </c>
      <c r="V17" s="1">
        <f>'turn.bieżący'!K16</f>
        <v>1</v>
      </c>
    </row>
    <row r="18" spans="1:22" ht="12.75">
      <c r="A18" s="114">
        <v>15</v>
      </c>
      <c r="B18" s="115" t="s">
        <v>53</v>
      </c>
      <c r="C18" s="116" t="s">
        <v>1</v>
      </c>
      <c r="D18" s="117">
        <f t="shared" si="0"/>
        <v>34590</v>
      </c>
      <c r="E18" s="91">
        <f t="shared" si="1"/>
        <v>743</v>
      </c>
      <c r="F18" s="91">
        <f t="shared" si="2"/>
        <v>115</v>
      </c>
      <c r="G18" s="91">
        <f t="shared" si="3"/>
        <v>126</v>
      </c>
      <c r="H18" s="91">
        <f t="shared" si="4"/>
        <v>20</v>
      </c>
      <c r="I18" s="91">
        <f t="shared" si="5"/>
        <v>352</v>
      </c>
      <c r="J18" s="91"/>
      <c r="K18" s="91"/>
      <c r="L18" s="5">
        <v>15</v>
      </c>
      <c r="M18" s="118">
        <v>32544</v>
      </c>
      <c r="N18" s="119">
        <v>673</v>
      </c>
      <c r="O18" s="119">
        <v>99</v>
      </c>
      <c r="P18" s="119">
        <v>122</v>
      </c>
      <c r="Q18" s="119">
        <v>19</v>
      </c>
      <c r="R18" s="1">
        <f>'turn.bieżący'!G17</f>
        <v>2046</v>
      </c>
      <c r="S18" s="1">
        <f>'turn.bieżący'!H17</f>
        <v>70</v>
      </c>
      <c r="T18" s="1">
        <f>'turn.bieżący'!I17</f>
        <v>16</v>
      </c>
      <c r="U18" s="1">
        <f>'turn.bieżący'!J17</f>
        <v>4</v>
      </c>
      <c r="V18" s="1">
        <f>'turn.bieżący'!K17</f>
        <v>1</v>
      </c>
    </row>
    <row r="19" spans="1:22" ht="12.75">
      <c r="A19" s="114">
        <v>16</v>
      </c>
      <c r="B19" s="115" t="s">
        <v>50</v>
      </c>
      <c r="C19" s="116" t="s">
        <v>42</v>
      </c>
      <c r="D19" s="117">
        <f t="shared" si="0"/>
        <v>35006</v>
      </c>
      <c r="E19" s="91">
        <f t="shared" si="1"/>
        <v>0</v>
      </c>
      <c r="F19" s="91">
        <f t="shared" si="2"/>
        <v>0</v>
      </c>
      <c r="G19" s="91">
        <f t="shared" si="3"/>
        <v>190</v>
      </c>
      <c r="H19" s="91">
        <f t="shared" si="4"/>
        <v>29</v>
      </c>
      <c r="I19" s="91">
        <f t="shared" si="5"/>
        <v>-741</v>
      </c>
      <c r="J19" s="91"/>
      <c r="K19" s="91"/>
      <c r="L19" s="5">
        <v>16</v>
      </c>
      <c r="M19" s="118">
        <v>33680</v>
      </c>
      <c r="N19" s="119">
        <v>0</v>
      </c>
      <c r="O19" s="119">
        <v>0</v>
      </c>
      <c r="P19" s="119">
        <v>184</v>
      </c>
      <c r="Q19" s="119">
        <v>28</v>
      </c>
      <c r="R19" s="1">
        <f>'turn.bieżący'!G18</f>
        <v>1326</v>
      </c>
      <c r="S19" s="1">
        <f>'turn.bieżący'!H18</f>
        <v>0</v>
      </c>
      <c r="T19" s="1">
        <f>'turn.bieżący'!I18</f>
        <v>0</v>
      </c>
      <c r="U19" s="1">
        <f>'turn.bieżący'!J18</f>
        <v>6</v>
      </c>
      <c r="V19" s="1">
        <f>'turn.bieżący'!K18</f>
        <v>1</v>
      </c>
    </row>
    <row r="20" spans="1:22" ht="12.75">
      <c r="A20" s="114">
        <v>17</v>
      </c>
      <c r="B20" s="115" t="s">
        <v>56</v>
      </c>
      <c r="C20" s="116" t="s">
        <v>42</v>
      </c>
      <c r="D20" s="117">
        <f t="shared" si="0"/>
        <v>30546</v>
      </c>
      <c r="E20" s="91">
        <f t="shared" si="1"/>
        <v>51</v>
      </c>
      <c r="F20" s="91">
        <f t="shared" si="2"/>
        <v>0</v>
      </c>
      <c r="G20" s="91">
        <f t="shared" si="3"/>
        <v>100</v>
      </c>
      <c r="H20" s="91">
        <f t="shared" si="4"/>
        <v>27</v>
      </c>
      <c r="I20" s="91">
        <f t="shared" si="5"/>
        <v>-562</v>
      </c>
      <c r="J20" s="91"/>
      <c r="K20" s="91"/>
      <c r="L20" s="5">
        <v>17</v>
      </c>
      <c r="M20" s="118">
        <v>29105</v>
      </c>
      <c r="N20" s="119">
        <v>51</v>
      </c>
      <c r="O20" s="119">
        <v>0</v>
      </c>
      <c r="P20" s="119">
        <v>96</v>
      </c>
      <c r="Q20" s="119">
        <v>26</v>
      </c>
      <c r="R20" s="1">
        <f>'turn.bieżący'!G19</f>
        <v>1441</v>
      </c>
      <c r="S20" s="1">
        <f>'turn.bieżący'!H19</f>
        <v>0</v>
      </c>
      <c r="T20" s="1">
        <f>'turn.bieżący'!I19</f>
        <v>0</v>
      </c>
      <c r="U20" s="1">
        <f>'turn.bieżący'!J19</f>
        <v>4</v>
      </c>
      <c r="V20" s="1">
        <f>'turn.bieżący'!K19</f>
        <v>1</v>
      </c>
    </row>
    <row r="21" spans="1:22" ht="12.75">
      <c r="A21" s="114">
        <v>18</v>
      </c>
      <c r="B21" s="115" t="s">
        <v>62</v>
      </c>
      <c r="C21" s="116" t="s">
        <v>61</v>
      </c>
      <c r="D21" s="117">
        <f t="shared" si="0"/>
        <v>21140</v>
      </c>
      <c r="E21" s="91">
        <f t="shared" si="1"/>
        <v>295</v>
      </c>
      <c r="F21" s="91">
        <f t="shared" si="2"/>
        <v>26</v>
      </c>
      <c r="G21" s="91">
        <f t="shared" si="3"/>
        <v>204</v>
      </c>
      <c r="H21" s="91">
        <f t="shared" si="4"/>
        <v>17</v>
      </c>
      <c r="I21" s="91">
        <f t="shared" si="5"/>
        <v>-206</v>
      </c>
      <c r="J21" s="91"/>
      <c r="K21" s="91"/>
      <c r="L21" s="5">
        <v>18</v>
      </c>
      <c r="M21" s="118">
        <v>21140</v>
      </c>
      <c r="N21" s="119">
        <v>295</v>
      </c>
      <c r="O21" s="119">
        <v>26</v>
      </c>
      <c r="P21" s="119">
        <v>204</v>
      </c>
      <c r="Q21" s="119">
        <v>17</v>
      </c>
      <c r="R21" s="1">
        <f>'turn.bieżący'!G20</f>
        <v>0</v>
      </c>
      <c r="S21" s="1">
        <f>'turn.bieżący'!H20</f>
        <v>0</v>
      </c>
      <c r="T21" s="1">
        <f>'turn.bieżący'!I20</f>
        <v>0</v>
      </c>
      <c r="U21" s="1">
        <f>'turn.bieżący'!J20</f>
        <v>0</v>
      </c>
      <c r="V21" s="1">
        <f>'turn.bieżący'!K20</f>
        <v>0</v>
      </c>
    </row>
    <row r="22" spans="1:22" ht="12.75">
      <c r="A22" s="114">
        <v>19</v>
      </c>
      <c r="B22" s="115" t="s">
        <v>49</v>
      </c>
      <c r="C22" s="116" t="s">
        <v>35</v>
      </c>
      <c r="D22" s="117">
        <f t="shared" si="0"/>
        <v>35844</v>
      </c>
      <c r="E22" s="91">
        <f t="shared" si="1"/>
        <v>255</v>
      </c>
      <c r="F22" s="91">
        <f t="shared" si="2"/>
        <v>12</v>
      </c>
      <c r="G22" s="91">
        <f t="shared" si="3"/>
        <v>128</v>
      </c>
      <c r="H22" s="91">
        <f t="shared" si="4"/>
        <v>27</v>
      </c>
      <c r="I22" s="91">
        <f t="shared" si="5"/>
        <v>-374</v>
      </c>
      <c r="J22" s="91"/>
      <c r="K22" s="91"/>
      <c r="L22" s="5">
        <v>19</v>
      </c>
      <c r="M22" s="118">
        <v>34306</v>
      </c>
      <c r="N22" s="119">
        <v>255</v>
      </c>
      <c r="O22" s="119">
        <v>12</v>
      </c>
      <c r="P22" s="119">
        <v>124</v>
      </c>
      <c r="Q22" s="119">
        <v>26</v>
      </c>
      <c r="R22" s="1">
        <f>'turn.bieżący'!G21</f>
        <v>1538</v>
      </c>
      <c r="S22" s="1">
        <f>'turn.bieżący'!H21</f>
        <v>0</v>
      </c>
      <c r="T22" s="1">
        <f>'turn.bieżący'!I21</f>
        <v>0</v>
      </c>
      <c r="U22" s="1">
        <f>'turn.bieżący'!J21</f>
        <v>4</v>
      </c>
      <c r="V22" s="1">
        <f>'turn.bieżący'!K21</f>
        <v>1</v>
      </c>
    </row>
    <row r="23" spans="1:22" ht="12.75">
      <c r="A23" s="114">
        <v>20</v>
      </c>
      <c r="B23" s="115" t="s">
        <v>51</v>
      </c>
      <c r="C23" s="116" t="s">
        <v>1</v>
      </c>
      <c r="D23" s="117">
        <f t="shared" si="0"/>
        <v>35765</v>
      </c>
      <c r="E23" s="91">
        <f t="shared" si="1"/>
        <v>397</v>
      </c>
      <c r="F23" s="91">
        <f t="shared" si="2"/>
        <v>37</v>
      </c>
      <c r="G23" s="91">
        <f t="shared" si="3"/>
        <v>262</v>
      </c>
      <c r="H23" s="91">
        <f t="shared" si="4"/>
        <v>30</v>
      </c>
      <c r="I23" s="91">
        <f t="shared" si="5"/>
        <v>-398</v>
      </c>
      <c r="J23" s="91"/>
      <c r="K23" s="91"/>
      <c r="L23" s="5">
        <v>20</v>
      </c>
      <c r="M23" s="118">
        <v>35165</v>
      </c>
      <c r="N23" s="119">
        <v>397</v>
      </c>
      <c r="O23" s="119">
        <v>37</v>
      </c>
      <c r="P23" s="119">
        <v>254</v>
      </c>
      <c r="Q23" s="119">
        <v>29</v>
      </c>
      <c r="R23" s="1">
        <f>'turn.bieżący'!G22</f>
        <v>600</v>
      </c>
      <c r="S23" s="1">
        <f>'turn.bieżący'!H22</f>
        <v>0</v>
      </c>
      <c r="T23" s="1">
        <f>'turn.bieżący'!I22</f>
        <v>0</v>
      </c>
      <c r="U23" s="1">
        <f>'turn.bieżący'!J22</f>
        <v>8</v>
      </c>
      <c r="V23" s="1">
        <f>'turn.bieżący'!K22</f>
        <v>1</v>
      </c>
    </row>
    <row r="24" spans="1:22" ht="12.75">
      <c r="A24" s="114">
        <v>21</v>
      </c>
      <c r="B24" s="115" t="s">
        <v>52</v>
      </c>
      <c r="C24" s="116" t="s">
        <v>35</v>
      </c>
      <c r="D24" s="117">
        <f t="shared" si="0"/>
        <v>34729</v>
      </c>
      <c r="E24" s="91">
        <f t="shared" si="1"/>
        <v>279</v>
      </c>
      <c r="F24" s="91">
        <f t="shared" si="2"/>
        <v>26</v>
      </c>
      <c r="G24" s="91">
        <f t="shared" si="3"/>
        <v>258</v>
      </c>
      <c r="H24" s="91">
        <f t="shared" si="4"/>
        <v>30</v>
      </c>
      <c r="I24" s="91">
        <f t="shared" si="5"/>
        <v>-523</v>
      </c>
      <c r="J24" s="91"/>
      <c r="K24" s="91"/>
      <c r="L24" s="5">
        <v>21</v>
      </c>
      <c r="M24" s="118">
        <v>33909</v>
      </c>
      <c r="N24" s="119">
        <v>279</v>
      </c>
      <c r="O24" s="119">
        <v>26</v>
      </c>
      <c r="P24" s="119">
        <v>252</v>
      </c>
      <c r="Q24" s="119">
        <v>29</v>
      </c>
      <c r="R24" s="1">
        <f>'turn.bieżący'!G23</f>
        <v>820</v>
      </c>
      <c r="S24" s="1">
        <f>'turn.bieżący'!H23</f>
        <v>0</v>
      </c>
      <c r="T24" s="1">
        <f>'turn.bieżący'!I23</f>
        <v>0</v>
      </c>
      <c r="U24" s="1">
        <f>'turn.bieżący'!J23</f>
        <v>6</v>
      </c>
      <c r="V24" s="1">
        <f>'turn.bieżący'!K23</f>
        <v>1</v>
      </c>
    </row>
    <row r="25" spans="1:22" ht="12.75">
      <c r="A25" s="114">
        <v>22</v>
      </c>
      <c r="B25" s="115" t="s">
        <v>94</v>
      </c>
      <c r="C25" s="116" t="s">
        <v>83</v>
      </c>
      <c r="D25" s="117">
        <f t="shared" si="0"/>
        <v>1316</v>
      </c>
      <c r="E25" s="91">
        <f t="shared" si="1"/>
        <v>0</v>
      </c>
      <c r="F25" s="91">
        <f t="shared" si="2"/>
        <v>0</v>
      </c>
      <c r="G25" s="91">
        <f t="shared" si="3"/>
        <v>4</v>
      </c>
      <c r="H25" s="91">
        <f t="shared" si="4"/>
        <v>1</v>
      </c>
      <c r="I25" s="91">
        <f t="shared" si="5"/>
        <v>-23</v>
      </c>
      <c r="J25" s="91"/>
      <c r="K25" s="91"/>
      <c r="L25" s="5">
        <v>22</v>
      </c>
      <c r="M25" s="118">
        <v>1316</v>
      </c>
      <c r="N25" s="119">
        <v>0</v>
      </c>
      <c r="O25" s="119">
        <v>0</v>
      </c>
      <c r="P25" s="119">
        <v>4</v>
      </c>
      <c r="Q25" s="119">
        <v>1</v>
      </c>
      <c r="R25" s="1">
        <f>'turn.bieżący'!G24</f>
        <v>0</v>
      </c>
      <c r="S25" s="1">
        <f>'turn.bieżący'!H24</f>
        <v>0</v>
      </c>
      <c r="T25" s="1">
        <f>'turn.bieżący'!I24</f>
        <v>0</v>
      </c>
      <c r="U25" s="1">
        <f>'turn.bieżący'!J24</f>
        <v>0</v>
      </c>
      <c r="V25" s="1">
        <f>'turn.bieżący'!K24</f>
        <v>0</v>
      </c>
    </row>
    <row r="26" spans="1:22" ht="12.75">
      <c r="A26" s="114">
        <v>23</v>
      </c>
      <c r="B26" s="115" t="s">
        <v>82</v>
      </c>
      <c r="C26" s="116" t="s">
        <v>83</v>
      </c>
      <c r="D26" s="117">
        <f t="shared" si="0"/>
        <v>2075</v>
      </c>
      <c r="E26" s="91">
        <f t="shared" si="1"/>
        <v>70</v>
      </c>
      <c r="F26" s="91">
        <f t="shared" si="2"/>
        <v>0</v>
      </c>
      <c r="G26" s="91">
        <f t="shared" si="3"/>
        <v>2</v>
      </c>
      <c r="H26" s="91">
        <f t="shared" si="4"/>
        <v>1</v>
      </c>
      <c r="I26" s="91">
        <f t="shared" si="5"/>
        <v>49</v>
      </c>
      <c r="J26" s="91"/>
      <c r="K26" s="91"/>
      <c r="L26" s="5">
        <v>23</v>
      </c>
      <c r="M26" s="118">
        <v>2075</v>
      </c>
      <c r="N26" s="119">
        <v>70</v>
      </c>
      <c r="O26" s="119">
        <v>0</v>
      </c>
      <c r="P26" s="119">
        <v>2</v>
      </c>
      <c r="Q26" s="119">
        <v>1</v>
      </c>
      <c r="R26" s="1">
        <f>'turn.bieżący'!G25</f>
        <v>0</v>
      </c>
      <c r="S26" s="1">
        <f>'turn.bieżący'!H25</f>
        <v>0</v>
      </c>
      <c r="T26" s="1">
        <f>'turn.bieżący'!I25</f>
        <v>0</v>
      </c>
      <c r="U26" s="1">
        <f>'turn.bieżący'!J25</f>
        <v>0</v>
      </c>
      <c r="V26" s="1">
        <f>'turn.bieżący'!K25</f>
        <v>0</v>
      </c>
    </row>
    <row r="27" spans="1:22" ht="12.75">
      <c r="A27" s="114">
        <v>24</v>
      </c>
      <c r="B27" s="115" t="s">
        <v>79</v>
      </c>
      <c r="C27" s="116" t="s">
        <v>81</v>
      </c>
      <c r="D27" s="117">
        <f t="shared" si="0"/>
        <v>11240</v>
      </c>
      <c r="E27" s="91">
        <f t="shared" si="1"/>
        <v>220</v>
      </c>
      <c r="F27" s="91">
        <f t="shared" si="2"/>
        <v>0</v>
      </c>
      <c r="G27" s="91">
        <f t="shared" si="3"/>
        <v>27</v>
      </c>
      <c r="H27" s="91">
        <f t="shared" si="4"/>
        <v>7</v>
      </c>
      <c r="I27" s="91">
        <f t="shared" si="5"/>
        <v>60</v>
      </c>
      <c r="J27" s="91"/>
      <c r="K27" s="91"/>
      <c r="L27" s="5">
        <v>24</v>
      </c>
      <c r="M27" s="118">
        <v>11240</v>
      </c>
      <c r="N27" s="119">
        <v>220</v>
      </c>
      <c r="O27" s="119">
        <v>0</v>
      </c>
      <c r="P27" s="119">
        <v>27</v>
      </c>
      <c r="Q27" s="119">
        <v>7</v>
      </c>
      <c r="R27" s="1">
        <f>'turn.bieżący'!G26</f>
        <v>0</v>
      </c>
      <c r="S27" s="1">
        <f>'turn.bieżący'!H26</f>
        <v>0</v>
      </c>
      <c r="T27" s="1">
        <f>'turn.bieżący'!I26</f>
        <v>0</v>
      </c>
      <c r="U27" s="1">
        <f>'turn.bieżący'!J26</f>
        <v>0</v>
      </c>
      <c r="V27" s="1">
        <f>'turn.bieżący'!K26</f>
        <v>0</v>
      </c>
    </row>
    <row r="28" spans="1:22" ht="12.75">
      <c r="A28" s="114">
        <v>25</v>
      </c>
      <c r="B28" s="115" t="s">
        <v>74</v>
      </c>
      <c r="C28" s="116" t="s">
        <v>75</v>
      </c>
      <c r="D28" s="117">
        <f t="shared" si="0"/>
        <v>11021</v>
      </c>
      <c r="E28" s="91">
        <f t="shared" si="1"/>
        <v>182</v>
      </c>
      <c r="F28" s="91">
        <f t="shared" si="2"/>
        <v>29</v>
      </c>
      <c r="G28" s="91">
        <f t="shared" si="3"/>
        <v>60</v>
      </c>
      <c r="H28" s="91">
        <f t="shared" si="4"/>
        <v>7</v>
      </c>
      <c r="I28" s="91">
        <f t="shared" si="5"/>
        <v>18</v>
      </c>
      <c r="J28" s="91"/>
      <c r="K28" s="91"/>
      <c r="L28" s="5">
        <v>25</v>
      </c>
      <c r="M28" s="118">
        <v>11021</v>
      </c>
      <c r="N28" s="119">
        <v>182</v>
      </c>
      <c r="O28" s="119">
        <v>29</v>
      </c>
      <c r="P28" s="119">
        <v>60</v>
      </c>
      <c r="Q28" s="119">
        <v>7</v>
      </c>
      <c r="R28" s="1">
        <f>'turn.bieżący'!G27</f>
        <v>0</v>
      </c>
      <c r="S28" s="1">
        <f>'turn.bieżący'!H27</f>
        <v>0</v>
      </c>
      <c r="T28" s="1">
        <f>'turn.bieżący'!I27</f>
        <v>0</v>
      </c>
      <c r="U28" s="1">
        <f>'turn.bieżący'!J27</f>
        <v>0</v>
      </c>
      <c r="V28" s="1">
        <f>'turn.bieżący'!K27</f>
        <v>0</v>
      </c>
    </row>
    <row r="29" spans="1:22" ht="12.75">
      <c r="A29" s="114">
        <v>26</v>
      </c>
      <c r="B29" s="115" t="s">
        <v>57</v>
      </c>
      <c r="C29" s="116" t="s">
        <v>1</v>
      </c>
      <c r="D29" s="117">
        <f t="shared" si="0"/>
        <v>29055</v>
      </c>
      <c r="E29" s="91">
        <f t="shared" si="1"/>
        <v>180</v>
      </c>
      <c r="F29" s="91">
        <f t="shared" si="2"/>
        <v>33</v>
      </c>
      <c r="G29" s="91">
        <f t="shared" si="3"/>
        <v>150</v>
      </c>
      <c r="H29" s="91">
        <f t="shared" si="4"/>
        <v>25</v>
      </c>
      <c r="I29" s="91">
        <f t="shared" si="5"/>
        <v>-412</v>
      </c>
      <c r="J29" s="91"/>
      <c r="K29" s="91"/>
      <c r="L29" s="5">
        <v>26</v>
      </c>
      <c r="M29" s="120">
        <v>29055</v>
      </c>
      <c r="N29" s="119">
        <v>180</v>
      </c>
      <c r="O29" s="119">
        <v>33</v>
      </c>
      <c r="P29" s="119">
        <v>150</v>
      </c>
      <c r="Q29" s="119">
        <v>25</v>
      </c>
      <c r="R29" s="1">
        <f>'turn.bieżący'!G28</f>
        <v>0</v>
      </c>
      <c r="S29" s="1">
        <f>'turn.bieżący'!H28</f>
        <v>0</v>
      </c>
      <c r="T29" s="1">
        <f>'turn.bieżący'!I28</f>
        <v>0</v>
      </c>
      <c r="U29" s="1">
        <f>'turn.bieżący'!J28</f>
        <v>0</v>
      </c>
      <c r="V29" s="1">
        <f>'turn.bieżący'!K28</f>
        <v>0</v>
      </c>
    </row>
    <row r="30" spans="1:22" ht="12.75">
      <c r="A30" s="114">
        <v>27</v>
      </c>
      <c r="B30" s="115" t="s">
        <v>59</v>
      </c>
      <c r="C30" s="116" t="s">
        <v>1</v>
      </c>
      <c r="D30" s="117">
        <f t="shared" si="0"/>
        <v>28451</v>
      </c>
      <c r="E30" s="91">
        <f t="shared" si="1"/>
        <v>529</v>
      </c>
      <c r="F30" s="91">
        <f t="shared" si="2"/>
        <v>80</v>
      </c>
      <c r="G30" s="91">
        <f t="shared" si="3"/>
        <v>136</v>
      </c>
      <c r="H30" s="91">
        <f t="shared" si="4"/>
        <v>18</v>
      </c>
      <c r="I30" s="91">
        <f t="shared" si="5"/>
        <v>131</v>
      </c>
      <c r="J30" s="91"/>
      <c r="K30" s="91"/>
      <c r="L30" s="5">
        <v>27</v>
      </c>
      <c r="M30" s="118">
        <v>27508</v>
      </c>
      <c r="N30" s="119">
        <v>529</v>
      </c>
      <c r="O30" s="119">
        <v>80</v>
      </c>
      <c r="P30" s="119">
        <v>126</v>
      </c>
      <c r="Q30" s="119">
        <v>17</v>
      </c>
      <c r="R30" s="1">
        <f>'turn.bieżący'!G29</f>
        <v>943</v>
      </c>
      <c r="S30" s="1">
        <f>'turn.bieżący'!H29</f>
        <v>0</v>
      </c>
      <c r="T30" s="1">
        <f>'turn.bieżący'!I29</f>
        <v>0</v>
      </c>
      <c r="U30" s="1">
        <f>'turn.bieżący'!J29</f>
        <v>10</v>
      </c>
      <c r="V30" s="1">
        <f>'turn.bieżący'!K29</f>
        <v>1</v>
      </c>
    </row>
    <row r="31" spans="1:22" ht="12.75">
      <c r="A31" s="114">
        <v>28</v>
      </c>
      <c r="B31" s="115" t="s">
        <v>99</v>
      </c>
      <c r="C31" s="116" t="s">
        <v>75</v>
      </c>
      <c r="D31" s="117">
        <f t="shared" si="0"/>
        <v>1262</v>
      </c>
      <c r="E31" s="91">
        <f t="shared" si="1"/>
        <v>0</v>
      </c>
      <c r="F31" s="91">
        <f t="shared" si="2"/>
        <v>0</v>
      </c>
      <c r="G31" s="91">
        <f t="shared" si="3"/>
        <v>8</v>
      </c>
      <c r="H31" s="91">
        <f t="shared" si="4"/>
        <v>1</v>
      </c>
      <c r="I31" s="91">
        <f t="shared" si="5"/>
        <v>-27</v>
      </c>
      <c r="J31" s="91"/>
      <c r="K31" s="91"/>
      <c r="L31" s="5">
        <v>28</v>
      </c>
      <c r="M31" s="118">
        <v>1262</v>
      </c>
      <c r="N31" s="119">
        <v>0</v>
      </c>
      <c r="O31" s="119">
        <v>0</v>
      </c>
      <c r="P31" s="119">
        <v>8</v>
      </c>
      <c r="Q31" s="119">
        <v>1</v>
      </c>
      <c r="R31" s="1">
        <f>'turn.bieżący'!G30</f>
        <v>0</v>
      </c>
      <c r="S31" s="1">
        <f>'turn.bieżący'!H30</f>
        <v>0</v>
      </c>
      <c r="T31" s="1">
        <f>'turn.bieżący'!I30</f>
        <v>0</v>
      </c>
      <c r="U31" s="1">
        <f>'turn.bieżący'!J30</f>
        <v>0</v>
      </c>
      <c r="V31" s="1">
        <f>'turn.bieżący'!K30</f>
        <v>0</v>
      </c>
    </row>
    <row r="32" spans="1:22" ht="12.75">
      <c r="A32" s="114">
        <v>29</v>
      </c>
      <c r="B32" s="115" t="s">
        <v>58</v>
      </c>
      <c r="C32" s="116" t="s">
        <v>87</v>
      </c>
      <c r="D32" s="117">
        <f t="shared" si="0"/>
        <v>26553</v>
      </c>
      <c r="E32" s="91">
        <f t="shared" si="1"/>
        <v>288</v>
      </c>
      <c r="F32" s="91">
        <f t="shared" si="2"/>
        <v>27</v>
      </c>
      <c r="G32" s="91">
        <f t="shared" si="3"/>
        <v>146</v>
      </c>
      <c r="H32" s="91">
        <f t="shared" si="4"/>
        <v>21</v>
      </c>
      <c r="I32" s="91">
        <f t="shared" si="5"/>
        <v>-230</v>
      </c>
      <c r="J32" s="91"/>
      <c r="K32" s="91"/>
      <c r="L32" s="5">
        <v>29</v>
      </c>
      <c r="M32" s="118">
        <v>24832</v>
      </c>
      <c r="N32" s="119">
        <v>233</v>
      </c>
      <c r="O32" s="119">
        <v>27</v>
      </c>
      <c r="P32" s="119">
        <v>142</v>
      </c>
      <c r="Q32" s="119">
        <v>20</v>
      </c>
      <c r="R32" s="1">
        <f>'turn.bieżący'!G31</f>
        <v>1721</v>
      </c>
      <c r="S32" s="1">
        <f>'turn.bieżący'!H31</f>
        <v>55</v>
      </c>
      <c r="T32" s="1">
        <f>'turn.bieżący'!I31</f>
        <v>0</v>
      </c>
      <c r="U32" s="1">
        <f>'turn.bieżący'!J31</f>
        <v>4</v>
      </c>
      <c r="V32" s="1">
        <f>'turn.bieżący'!K31</f>
        <v>1</v>
      </c>
    </row>
    <row r="33" spans="1:22" ht="12.75">
      <c r="A33" s="114">
        <v>30</v>
      </c>
      <c r="B33" s="121" t="s">
        <v>96</v>
      </c>
      <c r="C33" s="122" t="s">
        <v>89</v>
      </c>
      <c r="D33" s="117">
        <f t="shared" si="0"/>
        <v>2416</v>
      </c>
      <c r="E33" s="91">
        <f t="shared" si="1"/>
        <v>0</v>
      </c>
      <c r="F33" s="91">
        <f t="shared" si="2"/>
        <v>0</v>
      </c>
      <c r="G33" s="91">
        <f t="shared" si="3"/>
        <v>28</v>
      </c>
      <c r="H33" s="91">
        <f t="shared" si="4"/>
        <v>2</v>
      </c>
      <c r="I33" s="91">
        <f t="shared" si="5"/>
        <v>-66</v>
      </c>
      <c r="J33" s="91"/>
      <c r="K33" s="91"/>
      <c r="L33" s="5">
        <v>30</v>
      </c>
      <c r="M33" s="118">
        <v>2416</v>
      </c>
      <c r="N33" s="119">
        <v>0</v>
      </c>
      <c r="O33" s="119">
        <v>0</v>
      </c>
      <c r="P33" s="119">
        <v>28</v>
      </c>
      <c r="Q33" s="119">
        <v>2</v>
      </c>
      <c r="R33" s="1">
        <f>'turn.bieżący'!G32</f>
        <v>0</v>
      </c>
      <c r="S33" s="1">
        <f>'turn.bieżący'!H32</f>
        <v>0</v>
      </c>
      <c r="T33" s="1">
        <f>'turn.bieżący'!I32</f>
        <v>0</v>
      </c>
      <c r="U33" s="1">
        <f>'turn.bieżący'!J32</f>
        <v>0</v>
      </c>
      <c r="V33" s="1">
        <f>'turn.bieżący'!K32</f>
        <v>0</v>
      </c>
    </row>
    <row r="34" spans="1:22" ht="12.75">
      <c r="A34" s="114">
        <v>31</v>
      </c>
      <c r="B34" s="96" t="s">
        <v>88</v>
      </c>
      <c r="C34" s="37" t="s">
        <v>89</v>
      </c>
      <c r="D34" s="117">
        <f t="shared" si="0"/>
        <v>2878</v>
      </c>
      <c r="E34" s="91">
        <f t="shared" si="1"/>
        <v>51</v>
      </c>
      <c r="F34" s="91">
        <f t="shared" si="2"/>
        <v>17</v>
      </c>
      <c r="G34" s="91">
        <f t="shared" si="3"/>
        <v>20</v>
      </c>
      <c r="H34" s="91">
        <f t="shared" si="4"/>
        <v>2</v>
      </c>
      <c r="I34" s="91">
        <f t="shared" si="5"/>
        <v>10</v>
      </c>
      <c r="J34" s="91"/>
      <c r="K34" s="91"/>
      <c r="L34" s="5">
        <v>31</v>
      </c>
      <c r="M34" s="118">
        <v>2878</v>
      </c>
      <c r="N34" s="119">
        <v>51</v>
      </c>
      <c r="O34" s="119">
        <v>17</v>
      </c>
      <c r="P34" s="119">
        <v>20</v>
      </c>
      <c r="Q34" s="119">
        <v>2</v>
      </c>
      <c r="R34" s="1">
        <f>'turn.bieżący'!G33</f>
        <v>0</v>
      </c>
      <c r="S34" s="1">
        <f>'turn.bieżący'!H33</f>
        <v>0</v>
      </c>
      <c r="T34" s="1">
        <f>'turn.bieżący'!I33</f>
        <v>0</v>
      </c>
      <c r="U34" s="1">
        <f>'turn.bieżący'!J33</f>
        <v>0</v>
      </c>
      <c r="V34" s="1">
        <f>'turn.bieżący'!K33</f>
        <v>0</v>
      </c>
    </row>
    <row r="35" spans="1:22" ht="12.75">
      <c r="A35" s="114">
        <v>32</v>
      </c>
      <c r="B35" s="96" t="s">
        <v>100</v>
      </c>
      <c r="C35" s="37" t="s">
        <v>101</v>
      </c>
      <c r="D35" s="117">
        <f t="shared" si="0"/>
        <v>1146</v>
      </c>
      <c r="E35" s="91">
        <f t="shared" si="1"/>
        <v>0</v>
      </c>
      <c r="F35" s="91">
        <f t="shared" si="2"/>
        <v>0</v>
      </c>
      <c r="G35" s="91">
        <f t="shared" si="3"/>
        <v>14</v>
      </c>
      <c r="H35" s="91">
        <f t="shared" si="4"/>
        <v>1</v>
      </c>
      <c r="I35" s="91">
        <f t="shared" si="5"/>
        <v>-33</v>
      </c>
      <c r="J35" s="91"/>
      <c r="K35" s="91"/>
      <c r="L35" s="5">
        <v>32</v>
      </c>
      <c r="M35" s="118">
        <v>1146</v>
      </c>
      <c r="N35" s="119">
        <v>0</v>
      </c>
      <c r="O35" s="119">
        <v>0</v>
      </c>
      <c r="P35" s="119">
        <v>14</v>
      </c>
      <c r="Q35" s="119">
        <v>1</v>
      </c>
      <c r="R35" s="1">
        <f>'turn.bieżący'!G34</f>
        <v>0</v>
      </c>
      <c r="S35" s="1">
        <f>'turn.bieżący'!H34</f>
        <v>0</v>
      </c>
      <c r="T35" s="1">
        <f>'turn.bieżący'!I34</f>
        <v>0</v>
      </c>
      <c r="U35" s="1">
        <f>'turn.bieżący'!J34</f>
        <v>0</v>
      </c>
      <c r="V35" s="1">
        <f>'turn.bieżący'!K34</f>
        <v>0</v>
      </c>
    </row>
    <row r="36" spans="1:22" ht="12.75">
      <c r="A36" s="114">
        <v>33</v>
      </c>
      <c r="B36" s="121" t="s">
        <v>78</v>
      </c>
      <c r="C36" s="122" t="s">
        <v>42</v>
      </c>
      <c r="D36" s="117">
        <f t="shared" si="0"/>
        <v>4986</v>
      </c>
      <c r="E36" s="91">
        <f t="shared" si="1"/>
        <v>60</v>
      </c>
      <c r="F36" s="91">
        <f t="shared" si="2"/>
        <v>0</v>
      </c>
      <c r="G36" s="91">
        <f t="shared" si="3"/>
        <v>8</v>
      </c>
      <c r="H36" s="91">
        <f t="shared" si="4"/>
        <v>4</v>
      </c>
      <c r="I36" s="91">
        <f t="shared" si="5"/>
        <v>-24</v>
      </c>
      <c r="J36" s="91"/>
      <c r="K36" s="91"/>
      <c r="L36" s="5">
        <v>33</v>
      </c>
      <c r="M36" s="118">
        <v>4986</v>
      </c>
      <c r="N36" s="119">
        <v>60</v>
      </c>
      <c r="O36" s="119">
        <v>0</v>
      </c>
      <c r="P36" s="119">
        <v>8</v>
      </c>
      <c r="Q36" s="119">
        <v>4</v>
      </c>
      <c r="R36" s="1">
        <f>'turn.bieżący'!G35</f>
        <v>0</v>
      </c>
      <c r="S36" s="1">
        <f>'turn.bieżący'!H35</f>
        <v>0</v>
      </c>
      <c r="T36" s="1">
        <f>'turn.bieżący'!I35</f>
        <v>0</v>
      </c>
      <c r="U36" s="1">
        <f>'turn.bieżący'!J35</f>
        <v>0</v>
      </c>
      <c r="V36" s="1">
        <f>'turn.bieżący'!K35</f>
        <v>0</v>
      </c>
    </row>
    <row r="37" spans="1:22" ht="12.75">
      <c r="A37" s="114">
        <v>34</v>
      </c>
      <c r="B37" s="96" t="s">
        <v>80</v>
      </c>
      <c r="C37" s="37" t="s">
        <v>81</v>
      </c>
      <c r="D37" s="117">
        <f t="shared" si="0"/>
        <v>6655</v>
      </c>
      <c r="E37" s="91">
        <f t="shared" si="1"/>
        <v>80</v>
      </c>
      <c r="F37" s="91">
        <f t="shared" si="2"/>
        <v>11</v>
      </c>
      <c r="G37" s="91">
        <f t="shared" si="3"/>
        <v>28</v>
      </c>
      <c r="H37" s="91">
        <f t="shared" si="4"/>
        <v>5</v>
      </c>
      <c r="I37" s="91">
        <f t="shared" si="5"/>
        <v>-32</v>
      </c>
      <c r="J37" s="91"/>
      <c r="K37" s="91"/>
      <c r="L37" s="5">
        <v>34</v>
      </c>
      <c r="M37" s="118">
        <v>4561</v>
      </c>
      <c r="N37" s="119">
        <v>0</v>
      </c>
      <c r="O37" s="119">
        <v>0</v>
      </c>
      <c r="P37" s="119">
        <v>26</v>
      </c>
      <c r="Q37" s="119">
        <v>4</v>
      </c>
      <c r="R37" s="1">
        <f>'turn.bieżący'!G36</f>
        <v>2094</v>
      </c>
      <c r="S37" s="1">
        <f>'turn.bieżący'!H36</f>
        <v>80</v>
      </c>
      <c r="T37" s="1">
        <f>'turn.bieżący'!I36</f>
        <v>11</v>
      </c>
      <c r="U37" s="1">
        <f>'turn.bieżący'!J36</f>
        <v>2</v>
      </c>
      <c r="V37" s="1">
        <f>'turn.bieżący'!K36</f>
        <v>1</v>
      </c>
    </row>
    <row r="38" spans="1:22" ht="12.75">
      <c r="A38" s="114">
        <v>35</v>
      </c>
      <c r="B38" s="115" t="str">
        <f>'turn.bieżący'!C37</f>
        <v>Siekiera Jacek</v>
      </c>
      <c r="C38" s="116" t="str">
        <f>'turn.bieżący'!D37</f>
        <v>Pawonków</v>
      </c>
      <c r="D38" s="117">
        <f t="shared" si="0"/>
        <v>13682</v>
      </c>
      <c r="E38" s="91">
        <f t="shared" si="1"/>
        <v>185</v>
      </c>
      <c r="F38" s="91">
        <f t="shared" si="2"/>
        <v>0</v>
      </c>
      <c r="G38" s="91">
        <f t="shared" si="3"/>
        <v>48</v>
      </c>
      <c r="H38" s="91">
        <f t="shared" si="4"/>
        <v>9</v>
      </c>
      <c r="I38" s="91">
        <f t="shared" si="5"/>
        <v>-34</v>
      </c>
      <c r="J38" s="91"/>
      <c r="K38" s="91"/>
      <c r="L38" s="5">
        <v>35</v>
      </c>
      <c r="M38" s="118">
        <v>13682</v>
      </c>
      <c r="N38" s="119">
        <v>185</v>
      </c>
      <c r="O38" s="119">
        <v>0</v>
      </c>
      <c r="P38" s="119">
        <v>48</v>
      </c>
      <c r="Q38" s="119">
        <v>9</v>
      </c>
      <c r="R38" s="1">
        <f>'turn.bieżący'!G37</f>
        <v>0</v>
      </c>
      <c r="S38" s="1">
        <f>'turn.bieżący'!H37</f>
        <v>0</v>
      </c>
      <c r="T38" s="1">
        <f>'turn.bieżący'!I37</f>
        <v>0</v>
      </c>
      <c r="U38" s="1">
        <f>'turn.bieżący'!J37</f>
        <v>0</v>
      </c>
      <c r="V38" s="1">
        <f>'turn.bieżący'!K37</f>
        <v>0</v>
      </c>
    </row>
    <row r="39" spans="1:22" ht="12.75">
      <c r="A39" s="114">
        <v>36</v>
      </c>
      <c r="B39" s="115" t="str">
        <f>'turn.bieżący'!C38</f>
        <v>Maroń Teofil</v>
      </c>
      <c r="C39" s="116" t="str">
        <f>'turn.bieżący'!D38</f>
        <v>Instalator Bytom</v>
      </c>
      <c r="D39" s="117">
        <f t="shared" si="0"/>
        <v>4328</v>
      </c>
      <c r="E39" s="91">
        <f t="shared" si="1"/>
        <v>55</v>
      </c>
      <c r="F39" s="91">
        <f t="shared" si="2"/>
        <v>16</v>
      </c>
      <c r="G39" s="91">
        <f t="shared" si="3"/>
        <v>20</v>
      </c>
      <c r="H39" s="91">
        <f t="shared" si="4"/>
        <v>3</v>
      </c>
      <c r="I39" s="91">
        <f t="shared" si="5"/>
        <v>-6</v>
      </c>
      <c r="J39" s="91"/>
      <c r="K39" s="91"/>
      <c r="L39" s="5">
        <v>36</v>
      </c>
      <c r="M39" s="118">
        <v>4328</v>
      </c>
      <c r="N39" s="119">
        <v>55</v>
      </c>
      <c r="O39" s="119">
        <v>16</v>
      </c>
      <c r="P39" s="119">
        <v>20</v>
      </c>
      <c r="Q39" s="119">
        <v>3</v>
      </c>
      <c r="R39" s="1">
        <f>'turn.bieżący'!G38</f>
        <v>0</v>
      </c>
      <c r="S39" s="1">
        <f>'turn.bieżący'!H38</f>
        <v>0</v>
      </c>
      <c r="T39" s="1">
        <f>'turn.bieżący'!I38</f>
        <v>0</v>
      </c>
      <c r="U39" s="1">
        <f>'turn.bieżący'!J38</f>
        <v>0</v>
      </c>
      <c r="V39" s="1">
        <f>'turn.bieżący'!K38</f>
        <v>0</v>
      </c>
    </row>
    <row r="40" spans="1:22" ht="12.75">
      <c r="A40" s="114">
        <v>37</v>
      </c>
      <c r="B40" s="115" t="str">
        <f>'turn.bieżący'!C39</f>
        <v>Schindler Rudolf</v>
      </c>
      <c r="C40" s="116" t="str">
        <f>'turn.bieżący'!D39</f>
        <v>Rusinowice</v>
      </c>
      <c r="D40" s="117">
        <f t="shared" si="0"/>
        <v>15669</v>
      </c>
      <c r="E40" s="91">
        <f t="shared" si="1"/>
        <v>210</v>
      </c>
      <c r="F40" s="91">
        <f t="shared" si="2"/>
        <v>22</v>
      </c>
      <c r="G40" s="91">
        <f t="shared" si="3"/>
        <v>102</v>
      </c>
      <c r="H40" s="91">
        <f t="shared" si="4"/>
        <v>12</v>
      </c>
      <c r="I40" s="91">
        <f t="shared" si="5"/>
        <v>-98</v>
      </c>
      <c r="J40" s="91"/>
      <c r="K40" s="91"/>
      <c r="L40" s="5">
        <v>37</v>
      </c>
      <c r="M40" s="118">
        <v>15669</v>
      </c>
      <c r="N40" s="119">
        <v>210</v>
      </c>
      <c r="O40" s="119">
        <v>22</v>
      </c>
      <c r="P40" s="119">
        <v>102</v>
      </c>
      <c r="Q40" s="119">
        <v>12</v>
      </c>
      <c r="R40" s="1">
        <f>'turn.bieżący'!G39</f>
        <v>0</v>
      </c>
      <c r="S40" s="1">
        <f>'turn.bieżący'!H39</f>
        <v>0</v>
      </c>
      <c r="T40" s="1">
        <f>'turn.bieżący'!I39</f>
        <v>0</v>
      </c>
      <c r="U40" s="1">
        <f>'turn.bieżący'!J39</f>
        <v>0</v>
      </c>
      <c r="V40" s="1">
        <f>'turn.bieżący'!K39</f>
        <v>0</v>
      </c>
    </row>
    <row r="41" spans="1:22" ht="12.75">
      <c r="A41" s="114">
        <v>38</v>
      </c>
      <c r="B41" s="115" t="str">
        <f>'turn.bieżący'!C40</f>
        <v>Murgot Sławomir</v>
      </c>
      <c r="C41" s="116" t="s">
        <v>1</v>
      </c>
      <c r="D41" s="117">
        <f t="shared" si="0"/>
        <v>15387</v>
      </c>
      <c r="E41" s="91">
        <f t="shared" si="1"/>
        <v>405</v>
      </c>
      <c r="F41" s="91">
        <f t="shared" si="2"/>
        <v>59</v>
      </c>
      <c r="G41" s="91">
        <f t="shared" si="3"/>
        <v>52</v>
      </c>
      <c r="H41" s="91">
        <f t="shared" si="4"/>
        <v>9</v>
      </c>
      <c r="I41" s="91">
        <f t="shared" si="5"/>
        <v>241</v>
      </c>
      <c r="J41" s="91"/>
      <c r="K41" s="91"/>
      <c r="L41" s="5">
        <v>38</v>
      </c>
      <c r="M41" s="118">
        <v>15387</v>
      </c>
      <c r="N41" s="119">
        <v>405</v>
      </c>
      <c r="O41" s="119">
        <v>59</v>
      </c>
      <c r="P41" s="119">
        <v>52</v>
      </c>
      <c r="Q41" s="119">
        <v>9</v>
      </c>
      <c r="R41" s="1">
        <f>'turn.bieżący'!G40</f>
        <v>0</v>
      </c>
      <c r="S41" s="1">
        <f>'turn.bieżący'!H40</f>
        <v>0</v>
      </c>
      <c r="T41" s="1">
        <f>'turn.bieżący'!I40</f>
        <v>0</v>
      </c>
      <c r="U41" s="1">
        <f>'turn.bieżący'!J40</f>
        <v>0</v>
      </c>
      <c r="V41" s="1">
        <f>'turn.bieżący'!K40</f>
        <v>0</v>
      </c>
    </row>
    <row r="42" spans="1:22" ht="12.75">
      <c r="A42" s="114">
        <v>39</v>
      </c>
      <c r="B42" s="115" t="str">
        <f>'turn.bieżący'!C41</f>
        <v>Knopik Robert</v>
      </c>
      <c r="C42" s="116" t="str">
        <f>'turn.bieżący'!D41</f>
        <v>Opole`</v>
      </c>
      <c r="D42" s="117">
        <f t="shared" si="0"/>
        <v>1268</v>
      </c>
      <c r="E42" s="91">
        <f t="shared" si="1"/>
        <v>0</v>
      </c>
      <c r="F42" s="91">
        <f t="shared" si="2"/>
        <v>0</v>
      </c>
      <c r="G42" s="91">
        <f t="shared" si="3"/>
        <v>2</v>
      </c>
      <c r="H42" s="91">
        <f t="shared" si="4"/>
        <v>1</v>
      </c>
      <c r="I42" s="91">
        <f t="shared" si="5"/>
        <v>-21</v>
      </c>
      <c r="J42" s="91"/>
      <c r="K42" s="91"/>
      <c r="L42" s="5">
        <v>39</v>
      </c>
      <c r="M42" s="118">
        <v>1268</v>
      </c>
      <c r="N42" s="119">
        <v>0</v>
      </c>
      <c r="O42" s="119">
        <v>0</v>
      </c>
      <c r="P42" s="119">
        <v>2</v>
      </c>
      <c r="Q42" s="119">
        <v>1</v>
      </c>
      <c r="R42" s="1">
        <f>'turn.bieżący'!G41</f>
        <v>0</v>
      </c>
      <c r="S42" s="1">
        <f>'turn.bieżący'!H41</f>
        <v>0</v>
      </c>
      <c r="T42" s="1">
        <f>'turn.bieżący'!I41</f>
        <v>0</v>
      </c>
      <c r="U42" s="1">
        <f>'turn.bieżący'!J41</f>
        <v>0</v>
      </c>
      <c r="V42" s="1">
        <f>'turn.bieżący'!K41</f>
        <v>0</v>
      </c>
    </row>
    <row r="43" spans="1:22" ht="12.75">
      <c r="A43" s="114">
        <v>40</v>
      </c>
      <c r="B43" s="115" t="str">
        <f>'turn.bieżący'!C42</f>
        <v>Kurzac Łukasz</v>
      </c>
      <c r="C43" s="116" t="str">
        <f>'turn.bieżący'!D42</f>
        <v>Rusinowice</v>
      </c>
      <c r="D43" s="117">
        <f t="shared" si="0"/>
        <v>17150</v>
      </c>
      <c r="E43" s="91">
        <f t="shared" si="1"/>
        <v>145</v>
      </c>
      <c r="F43" s="91">
        <f t="shared" si="2"/>
        <v>28</v>
      </c>
      <c r="G43" s="91">
        <f t="shared" si="3"/>
        <v>64</v>
      </c>
      <c r="H43" s="91">
        <f t="shared" si="4"/>
        <v>12</v>
      </c>
      <c r="I43" s="91">
        <f t="shared" si="5"/>
        <v>-119</v>
      </c>
      <c r="J43" s="91"/>
      <c r="K43" s="91"/>
      <c r="L43" s="5">
        <v>40</v>
      </c>
      <c r="M43" s="118">
        <v>15981</v>
      </c>
      <c r="N43" s="119">
        <v>145</v>
      </c>
      <c r="O43" s="119">
        <v>28</v>
      </c>
      <c r="P43" s="119">
        <v>60</v>
      </c>
      <c r="Q43" s="119">
        <v>11</v>
      </c>
      <c r="R43" s="1">
        <f>'turn.bieżący'!G42</f>
        <v>1169</v>
      </c>
      <c r="S43" s="1">
        <f>'turn.bieżący'!H42</f>
        <v>0</v>
      </c>
      <c r="T43" s="1">
        <f>'turn.bieżący'!I42</f>
        <v>0</v>
      </c>
      <c r="U43" s="1">
        <f>'turn.bieżący'!J42</f>
        <v>4</v>
      </c>
      <c r="V43" s="1">
        <f>'turn.bieżący'!K42</f>
        <v>1</v>
      </c>
    </row>
    <row r="44" spans="1:22" ht="12.75">
      <c r="A44" s="114">
        <v>41</v>
      </c>
      <c r="B44" s="115" t="str">
        <f>'turn.bieżący'!C43</f>
        <v>Jędruś Łukasz</v>
      </c>
      <c r="C44" s="116" t="str">
        <f>'turn.bieżący'!D43</f>
        <v>Rusinowice</v>
      </c>
      <c r="D44" s="117">
        <f t="shared" si="0"/>
        <v>19406</v>
      </c>
      <c r="E44" s="91">
        <f t="shared" si="1"/>
        <v>410</v>
      </c>
      <c r="F44" s="91">
        <f t="shared" si="2"/>
        <v>22</v>
      </c>
      <c r="G44" s="91">
        <f t="shared" si="3"/>
        <v>84</v>
      </c>
      <c r="H44" s="91">
        <f t="shared" si="4"/>
        <v>12</v>
      </c>
      <c r="I44" s="91">
        <f t="shared" si="5"/>
        <v>120</v>
      </c>
      <c r="J44" s="91"/>
      <c r="K44" s="91"/>
      <c r="L44" s="5">
        <v>41</v>
      </c>
      <c r="M44" s="118">
        <v>17556</v>
      </c>
      <c r="N44" s="119">
        <v>345</v>
      </c>
      <c r="O44" s="119">
        <v>11</v>
      </c>
      <c r="P44" s="119">
        <v>78</v>
      </c>
      <c r="Q44" s="119">
        <v>11</v>
      </c>
      <c r="R44" s="1">
        <f>'turn.bieżący'!G43</f>
        <v>1850</v>
      </c>
      <c r="S44" s="1">
        <f>'turn.bieżący'!H43</f>
        <v>65</v>
      </c>
      <c r="T44" s="1">
        <f>'turn.bieżący'!I43</f>
        <v>11</v>
      </c>
      <c r="U44" s="1">
        <f>'turn.bieżący'!J43</f>
        <v>6</v>
      </c>
      <c r="V44" s="1">
        <f>'turn.bieżący'!K43</f>
        <v>1</v>
      </c>
    </row>
    <row r="45" spans="1:22" ht="12.75">
      <c r="A45" s="114">
        <v>42</v>
      </c>
      <c r="B45" s="115" t="str">
        <f>'turn.bieżący'!C44</f>
        <v>Baron Marek</v>
      </c>
      <c r="C45" s="116" t="str">
        <f>'turn.bieżący'!D44</f>
        <v>Rusinowice</v>
      </c>
      <c r="D45" s="117">
        <f t="shared" si="0"/>
        <v>4552</v>
      </c>
      <c r="E45" s="91">
        <f t="shared" si="1"/>
        <v>51</v>
      </c>
      <c r="F45" s="91">
        <f t="shared" si="2"/>
        <v>0</v>
      </c>
      <c r="G45" s="91">
        <f t="shared" si="3"/>
        <v>18</v>
      </c>
      <c r="H45" s="91">
        <f t="shared" si="4"/>
        <v>4</v>
      </c>
      <c r="I45" s="91">
        <f t="shared" si="5"/>
        <v>-43</v>
      </c>
      <c r="J45" s="91"/>
      <c r="K45" s="91"/>
      <c r="L45" s="5">
        <v>42</v>
      </c>
      <c r="M45" s="118">
        <v>4552</v>
      </c>
      <c r="N45" s="119">
        <v>51</v>
      </c>
      <c r="O45" s="119">
        <v>0</v>
      </c>
      <c r="P45" s="119">
        <v>18</v>
      </c>
      <c r="Q45" s="119">
        <v>4</v>
      </c>
      <c r="R45" s="1">
        <f>'turn.bieżący'!G44</f>
        <v>0</v>
      </c>
      <c r="S45" s="1">
        <f>'turn.bieżący'!H44</f>
        <v>0</v>
      </c>
      <c r="T45" s="1">
        <f>'turn.bieżący'!I44</f>
        <v>0</v>
      </c>
      <c r="U45" s="1">
        <f>'turn.bieżący'!J44</f>
        <v>0</v>
      </c>
      <c r="V45" s="1">
        <f>'turn.bieżący'!K44</f>
        <v>0</v>
      </c>
    </row>
    <row r="46" spans="1:22" ht="12.75">
      <c r="A46" s="114">
        <v>43</v>
      </c>
      <c r="B46" s="115" t="str">
        <f>'turn.bieżący'!C45</f>
        <v>Marchewka Zygmunt</v>
      </c>
      <c r="C46" s="116" t="str">
        <f>'turn.bieżący'!D45</f>
        <v>Rusinowice</v>
      </c>
      <c r="D46" s="117">
        <f t="shared" si="0"/>
        <v>12119</v>
      </c>
      <c r="E46" s="91">
        <f t="shared" si="1"/>
        <v>128</v>
      </c>
      <c r="F46" s="91">
        <f t="shared" si="2"/>
        <v>11</v>
      </c>
      <c r="G46" s="91">
        <f t="shared" si="3"/>
        <v>52</v>
      </c>
      <c r="H46" s="91">
        <f t="shared" si="4"/>
        <v>9</v>
      </c>
      <c r="I46" s="91">
        <f t="shared" si="5"/>
        <v>-84</v>
      </c>
      <c r="J46" s="91"/>
      <c r="K46" s="91"/>
      <c r="L46" s="5">
        <v>43</v>
      </c>
      <c r="M46" s="118">
        <v>10857</v>
      </c>
      <c r="N46" s="119">
        <v>128</v>
      </c>
      <c r="O46" s="119">
        <v>11</v>
      </c>
      <c r="P46" s="119">
        <v>50</v>
      </c>
      <c r="Q46" s="119">
        <v>8</v>
      </c>
      <c r="R46" s="1">
        <f>'turn.bieżący'!G45</f>
        <v>1262</v>
      </c>
      <c r="S46" s="1">
        <f>'turn.bieżący'!H45</f>
        <v>0</v>
      </c>
      <c r="T46" s="1">
        <f>'turn.bieżący'!I45</f>
        <v>0</v>
      </c>
      <c r="U46" s="1">
        <f>'turn.bieżący'!J45</f>
        <v>2</v>
      </c>
      <c r="V46" s="1">
        <f>'turn.bieżący'!K45</f>
        <v>1</v>
      </c>
    </row>
    <row r="47" spans="1:22" ht="12.75">
      <c r="A47" s="114">
        <v>44</v>
      </c>
      <c r="B47" s="115" t="str">
        <f>'turn.bieżący'!C46</f>
        <v>Paruzel Stefan</v>
      </c>
      <c r="C47" s="116" t="str">
        <f>'turn.bieżący'!D46</f>
        <v>Lubliniec</v>
      </c>
      <c r="D47" s="117">
        <f t="shared" si="0"/>
        <v>768</v>
      </c>
      <c r="E47" s="91">
        <f t="shared" si="1"/>
        <v>0</v>
      </c>
      <c r="F47" s="91">
        <f t="shared" si="2"/>
        <v>0</v>
      </c>
      <c r="G47" s="91">
        <f t="shared" si="3"/>
        <v>6</v>
      </c>
      <c r="H47" s="91">
        <f t="shared" si="4"/>
        <v>1</v>
      </c>
      <c r="I47" s="91">
        <f t="shared" si="5"/>
        <v>-25</v>
      </c>
      <c r="J47" s="91"/>
      <c r="K47" s="91"/>
      <c r="L47" s="5">
        <v>44</v>
      </c>
      <c r="M47" s="118">
        <v>768</v>
      </c>
      <c r="N47" s="119">
        <v>0</v>
      </c>
      <c r="O47" s="119">
        <v>0</v>
      </c>
      <c r="P47" s="119">
        <v>6</v>
      </c>
      <c r="Q47" s="119">
        <v>1</v>
      </c>
      <c r="R47" s="1">
        <f>'turn.bieżący'!G46</f>
        <v>0</v>
      </c>
      <c r="S47" s="1">
        <f>'turn.bieżący'!H46</f>
        <v>0</v>
      </c>
      <c r="T47" s="1">
        <f>'turn.bieżący'!I46</f>
        <v>0</v>
      </c>
      <c r="U47" s="1">
        <f>'turn.bieżący'!J46</f>
        <v>0</v>
      </c>
      <c r="V47" s="1">
        <f>'turn.bieżący'!K46</f>
        <v>0</v>
      </c>
    </row>
    <row r="48" spans="1:22" ht="12.75">
      <c r="A48" s="114">
        <v>45</v>
      </c>
      <c r="B48" s="115" t="str">
        <f>'turn.bieżący'!C47</f>
        <v>Madera Joachim</v>
      </c>
      <c r="C48" s="116" t="str">
        <f>'turn.bieżący'!D47</f>
        <v>Kotórz Mały</v>
      </c>
      <c r="D48" s="117">
        <f t="shared" si="0"/>
        <v>1127</v>
      </c>
      <c r="E48" s="91">
        <f t="shared" si="1"/>
        <v>0</v>
      </c>
      <c r="F48" s="91">
        <f t="shared" si="2"/>
        <v>0</v>
      </c>
      <c r="G48" s="91">
        <f t="shared" si="3"/>
        <v>10</v>
      </c>
      <c r="H48" s="91">
        <f t="shared" si="4"/>
        <v>1</v>
      </c>
      <c r="I48" s="91">
        <f t="shared" si="5"/>
        <v>-29</v>
      </c>
      <c r="J48" s="91"/>
      <c r="K48" s="91"/>
      <c r="L48" s="5">
        <v>45</v>
      </c>
      <c r="M48" s="118"/>
      <c r="N48" s="119"/>
      <c r="O48" s="119"/>
      <c r="P48" s="119"/>
      <c r="Q48" s="119"/>
      <c r="R48" s="1">
        <f>'turn.bieżący'!G47</f>
        <v>1127</v>
      </c>
      <c r="S48" s="1">
        <f>'turn.bieżący'!H47</f>
        <v>0</v>
      </c>
      <c r="T48" s="1">
        <f>'turn.bieżący'!I47</f>
        <v>0</v>
      </c>
      <c r="U48" s="1">
        <f>'turn.bieżący'!J47</f>
        <v>10</v>
      </c>
      <c r="V48" s="1">
        <f>'turn.bieżący'!K47</f>
        <v>1</v>
      </c>
    </row>
    <row r="49" spans="1:22" ht="12.75">
      <c r="A49" s="114">
        <v>46</v>
      </c>
      <c r="B49" s="115">
        <f>'turn.bieżący'!C48</f>
        <v>0</v>
      </c>
      <c r="C49" s="116">
        <f>'turn.bieżący'!D48</f>
        <v>0</v>
      </c>
      <c r="D49" s="117">
        <f t="shared" si="0"/>
        <v>0</v>
      </c>
      <c r="E49" s="91">
        <f t="shared" si="1"/>
        <v>0</v>
      </c>
      <c r="F49" s="91">
        <f t="shared" si="2"/>
        <v>0</v>
      </c>
      <c r="G49" s="91">
        <f t="shared" si="3"/>
        <v>0</v>
      </c>
      <c r="H49" s="91">
        <f t="shared" si="4"/>
        <v>0</v>
      </c>
      <c r="I49" s="91">
        <f t="shared" si="5"/>
        <v>0</v>
      </c>
      <c r="J49" s="91"/>
      <c r="K49" s="91"/>
      <c r="L49" s="5">
        <v>46</v>
      </c>
      <c r="M49" s="118"/>
      <c r="N49" s="119"/>
      <c r="O49" s="119"/>
      <c r="P49" s="119"/>
      <c r="Q49" s="119"/>
      <c r="R49" s="1">
        <f>'turn.bieżący'!G48</f>
        <v>0</v>
      </c>
      <c r="S49" s="1">
        <f>'turn.bieżący'!H48</f>
        <v>0</v>
      </c>
      <c r="T49" s="1">
        <f>'turn.bieżący'!I48</f>
        <v>0</v>
      </c>
      <c r="U49" s="1">
        <f>'turn.bieżący'!J48</f>
        <v>0</v>
      </c>
      <c r="V49" s="1">
        <f>'turn.bieżący'!K48</f>
        <v>0</v>
      </c>
    </row>
    <row r="50" spans="1:22" ht="12.75">
      <c r="A50" s="114">
        <v>47</v>
      </c>
      <c r="B50" s="115">
        <f>'turn.bieżący'!C49</f>
        <v>0</v>
      </c>
      <c r="C50" s="116">
        <f>'turn.bieżący'!D49</f>
        <v>0</v>
      </c>
      <c r="D50" s="117">
        <f t="shared" si="0"/>
        <v>0</v>
      </c>
      <c r="E50" s="91">
        <f t="shared" si="1"/>
        <v>0</v>
      </c>
      <c r="F50" s="91">
        <f t="shared" si="2"/>
        <v>0</v>
      </c>
      <c r="G50" s="91">
        <f t="shared" si="3"/>
        <v>0</v>
      </c>
      <c r="H50" s="91">
        <f t="shared" si="4"/>
        <v>0</v>
      </c>
      <c r="I50" s="91">
        <f t="shared" si="5"/>
        <v>0</v>
      </c>
      <c r="J50" s="91"/>
      <c r="K50" s="91"/>
      <c r="L50" s="5">
        <v>47</v>
      </c>
      <c r="M50" s="118"/>
      <c r="N50" s="119"/>
      <c r="O50" s="119"/>
      <c r="P50" s="119"/>
      <c r="Q50" s="119"/>
      <c r="R50" s="1">
        <f>'turn.bieżący'!G49</f>
        <v>0</v>
      </c>
      <c r="S50" s="1">
        <f>'turn.bieżący'!H49</f>
        <v>0</v>
      </c>
      <c r="T50" s="1">
        <f>'turn.bieżący'!I49</f>
        <v>0</v>
      </c>
      <c r="U50" s="1">
        <f>'turn.bieżący'!J49</f>
        <v>0</v>
      </c>
      <c r="V50" s="1">
        <f>'turn.bieżący'!K49</f>
        <v>0</v>
      </c>
    </row>
    <row r="51" spans="1:22" ht="12.75">
      <c r="A51" s="114">
        <v>48</v>
      </c>
      <c r="B51" s="115">
        <f>'turn.bieżący'!C50</f>
        <v>0</v>
      </c>
      <c r="C51" s="116">
        <f>'turn.bieżący'!D50</f>
        <v>0</v>
      </c>
      <c r="D51" s="117">
        <f t="shared" si="0"/>
        <v>0</v>
      </c>
      <c r="E51" s="91">
        <f t="shared" si="1"/>
        <v>0</v>
      </c>
      <c r="F51" s="91">
        <f t="shared" si="2"/>
        <v>0</v>
      </c>
      <c r="G51" s="91">
        <f t="shared" si="3"/>
        <v>0</v>
      </c>
      <c r="H51" s="91">
        <f t="shared" si="4"/>
        <v>0</v>
      </c>
      <c r="I51" s="91">
        <f t="shared" si="5"/>
        <v>0</v>
      </c>
      <c r="J51" s="91"/>
      <c r="K51" s="91"/>
      <c r="L51" s="5">
        <v>48</v>
      </c>
      <c r="M51" s="118"/>
      <c r="N51" s="119"/>
      <c r="O51" s="119"/>
      <c r="P51" s="119"/>
      <c r="Q51" s="119"/>
      <c r="R51" s="1">
        <f>'turn.bieżący'!G50</f>
        <v>0</v>
      </c>
      <c r="S51" s="1">
        <f>'turn.bieżący'!H50</f>
        <v>0</v>
      </c>
      <c r="T51" s="1">
        <f>'turn.bieżący'!I50</f>
        <v>0</v>
      </c>
      <c r="U51" s="1">
        <f>'turn.bieżący'!J50</f>
        <v>0</v>
      </c>
      <c r="V51" s="1">
        <f>'turn.bieżący'!K50</f>
        <v>0</v>
      </c>
    </row>
    <row r="52" spans="1:22" ht="12.75">
      <c r="A52" s="114">
        <v>49</v>
      </c>
      <c r="B52" s="115">
        <f>'turn.bieżący'!C51</f>
        <v>0</v>
      </c>
      <c r="C52" s="116">
        <f>'turn.bieżący'!D51</f>
        <v>0</v>
      </c>
      <c r="D52" s="117">
        <f t="shared" si="0"/>
        <v>0</v>
      </c>
      <c r="E52" s="91">
        <f t="shared" si="1"/>
        <v>0</v>
      </c>
      <c r="F52" s="91">
        <f t="shared" si="2"/>
        <v>0</v>
      </c>
      <c r="G52" s="91">
        <f t="shared" si="3"/>
        <v>0</v>
      </c>
      <c r="H52" s="91">
        <f t="shared" si="4"/>
        <v>0</v>
      </c>
      <c r="I52" s="91">
        <f t="shared" si="5"/>
        <v>0</v>
      </c>
      <c r="J52" s="91"/>
      <c r="K52" s="91"/>
      <c r="L52" s="5">
        <v>49</v>
      </c>
      <c r="M52" s="118"/>
      <c r="N52" s="119"/>
      <c r="O52" s="119"/>
      <c r="P52" s="119"/>
      <c r="Q52" s="119"/>
      <c r="R52" s="1">
        <f>'turn.bieżący'!G51</f>
        <v>0</v>
      </c>
      <c r="S52" s="1">
        <f>'turn.bieżący'!H51</f>
        <v>0</v>
      </c>
      <c r="T52" s="1">
        <f>'turn.bieżący'!I51</f>
        <v>0</v>
      </c>
      <c r="U52" s="1">
        <f>'turn.bieżący'!J51</f>
        <v>0</v>
      </c>
      <c r="V52" s="1">
        <f>'turn.bieżący'!K51</f>
        <v>0</v>
      </c>
    </row>
    <row r="53" spans="1:22" ht="12.75">
      <c r="A53" s="114">
        <v>50</v>
      </c>
      <c r="B53" s="115">
        <f>'turn.bieżący'!C52</f>
        <v>0</v>
      </c>
      <c r="C53" s="116">
        <f>'turn.bieżący'!D52</f>
        <v>0</v>
      </c>
      <c r="D53" s="117">
        <f t="shared" si="0"/>
        <v>0</v>
      </c>
      <c r="E53" s="91">
        <f t="shared" si="1"/>
        <v>0</v>
      </c>
      <c r="F53" s="91">
        <f t="shared" si="2"/>
        <v>0</v>
      </c>
      <c r="G53" s="91">
        <f t="shared" si="3"/>
        <v>0</v>
      </c>
      <c r="H53" s="91">
        <f t="shared" si="4"/>
        <v>0</v>
      </c>
      <c r="I53" s="91">
        <f t="shared" si="5"/>
        <v>0</v>
      </c>
      <c r="J53" s="91"/>
      <c r="K53" s="91"/>
      <c r="L53" s="5">
        <v>50</v>
      </c>
      <c r="M53" s="118"/>
      <c r="N53" s="119"/>
      <c r="O53" s="119"/>
      <c r="P53" s="119"/>
      <c r="Q53" s="119"/>
      <c r="R53" s="1">
        <f>'turn.bieżący'!G52</f>
        <v>0</v>
      </c>
      <c r="S53" s="1">
        <f>'turn.bieżący'!H52</f>
        <v>0</v>
      </c>
      <c r="T53" s="1">
        <f>'turn.bieżący'!I52</f>
        <v>0</v>
      </c>
      <c r="U53" s="1">
        <f>'turn.bieżący'!J52</f>
        <v>0</v>
      </c>
      <c r="V53" s="1">
        <f>'turn.bieżący'!K52</f>
        <v>0</v>
      </c>
    </row>
    <row r="54" spans="1:22" ht="19.5" customHeight="1">
      <c r="A54" s="114"/>
      <c r="B54" s="115"/>
      <c r="C54" s="116"/>
      <c r="D54" s="117"/>
      <c r="E54" s="123">
        <f>SUM(E4:E53)</f>
        <v>12886</v>
      </c>
      <c r="F54" s="123">
        <f>SUM(F4:F53)</f>
        <v>1516</v>
      </c>
      <c r="G54" s="123">
        <f>SUM(G4:G53)</f>
        <v>4689</v>
      </c>
      <c r="H54" s="123">
        <f>SUM(H4:H53)</f>
        <v>758</v>
      </c>
      <c r="I54" s="123">
        <f>SUM(I4:I53)</f>
        <v>-4689</v>
      </c>
      <c r="J54" s="123"/>
      <c r="K54" s="91"/>
      <c r="L54" s="91"/>
      <c r="M54" s="124"/>
      <c r="N54" s="123"/>
      <c r="O54" s="123">
        <f>SUM(O4:O53)</f>
        <v>1462</v>
      </c>
      <c r="P54" s="123">
        <f>SUM(P4:P53)</f>
        <v>4537</v>
      </c>
      <c r="Q54" s="123">
        <f>SUM(Q4:Q53)</f>
        <v>731</v>
      </c>
      <c r="R54" s="17"/>
      <c r="S54" s="123">
        <f>SUM(S4:S47)</f>
        <v>459</v>
      </c>
      <c r="T54" s="123">
        <f>SUM(T4:T53)</f>
        <v>54</v>
      </c>
      <c r="U54" s="123">
        <f>SUM(U4:U47)</f>
        <v>142</v>
      </c>
      <c r="V54" s="123">
        <f>SUM(V4:V47)</f>
        <v>26</v>
      </c>
    </row>
    <row r="55" spans="1:17" ht="18" customHeight="1">
      <c r="A55" s="323" t="s">
        <v>102</v>
      </c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43"/>
      <c r="N55" s="1"/>
      <c r="O55" s="1"/>
      <c r="P55" s="1"/>
      <c r="Q55" s="1"/>
    </row>
    <row r="56" spans="1:17" ht="18" customHeight="1">
      <c r="A56" s="323" t="s">
        <v>201</v>
      </c>
      <c r="B56" s="323"/>
      <c r="C56" s="323"/>
      <c r="D56" s="323"/>
      <c r="E56" s="323"/>
      <c r="F56" s="323"/>
      <c r="G56" s="323"/>
      <c r="H56" s="323"/>
      <c r="I56" s="323"/>
      <c r="J56" s="323"/>
      <c r="K56" s="323"/>
      <c r="L56" s="43"/>
      <c r="N56" s="1"/>
      <c r="O56" s="1"/>
      <c r="P56" s="1"/>
      <c r="Q56" s="1"/>
    </row>
    <row r="57" spans="1:17" ht="12.75">
      <c r="A57" s="125" t="s">
        <v>63</v>
      </c>
      <c r="B57" s="126" t="s">
        <v>64</v>
      </c>
      <c r="C57" s="125" t="s">
        <v>65</v>
      </c>
      <c r="D57" s="125" t="s">
        <v>66</v>
      </c>
      <c r="E57" s="127" t="s">
        <v>9</v>
      </c>
      <c r="F57" s="127" t="s">
        <v>10</v>
      </c>
      <c r="G57" s="127" t="s">
        <v>11</v>
      </c>
      <c r="H57" s="127" t="s">
        <v>67</v>
      </c>
      <c r="I57" s="127" t="s">
        <v>68</v>
      </c>
      <c r="J57" s="127" t="s">
        <v>202</v>
      </c>
      <c r="K57" s="127" t="s">
        <v>69</v>
      </c>
      <c r="L57" s="110"/>
      <c r="N57" s="1"/>
      <c r="O57" s="1"/>
      <c r="P57" s="1"/>
      <c r="Q57" s="1"/>
    </row>
    <row r="58" spans="1:19" ht="12.75">
      <c r="A58" s="114">
        <v>1</v>
      </c>
      <c r="B58" s="128" t="s">
        <v>0</v>
      </c>
      <c r="C58" s="10" t="s">
        <v>1</v>
      </c>
      <c r="D58" s="129">
        <v>49408</v>
      </c>
      <c r="E58" s="9">
        <v>961</v>
      </c>
      <c r="F58" s="9">
        <v>125</v>
      </c>
      <c r="G58" s="9">
        <v>182</v>
      </c>
      <c r="H58" s="9">
        <v>30</v>
      </c>
      <c r="I58" s="91">
        <v>334</v>
      </c>
      <c r="J58" s="9"/>
      <c r="K58" s="99" t="s">
        <v>144</v>
      </c>
      <c r="L58" s="130">
        <v>1</v>
      </c>
      <c r="M58" s="328" t="s">
        <v>0</v>
      </c>
      <c r="N58" s="328"/>
      <c r="O58" s="328"/>
      <c r="P58" s="328"/>
      <c r="Q58" s="37"/>
      <c r="R58" s="37"/>
      <c r="S58" s="131"/>
    </row>
    <row r="59" spans="1:19" ht="12.75">
      <c r="A59" s="114">
        <v>2</v>
      </c>
      <c r="B59" s="128" t="s">
        <v>30</v>
      </c>
      <c r="C59" s="10" t="s">
        <v>31</v>
      </c>
      <c r="D59" s="129">
        <v>48011</v>
      </c>
      <c r="E59" s="9">
        <v>737</v>
      </c>
      <c r="F59" s="9">
        <v>132</v>
      </c>
      <c r="G59" s="9">
        <v>150</v>
      </c>
      <c r="H59" s="9">
        <v>29</v>
      </c>
      <c r="I59" s="91">
        <v>168</v>
      </c>
      <c r="J59" s="9">
        <v>1000</v>
      </c>
      <c r="K59" s="99" t="s">
        <v>144</v>
      </c>
      <c r="L59" s="130">
        <v>2</v>
      </c>
      <c r="M59" s="328" t="s">
        <v>30</v>
      </c>
      <c r="N59" s="328"/>
      <c r="O59" s="328"/>
      <c r="P59" s="328"/>
      <c r="Q59" s="37"/>
      <c r="R59" s="37"/>
      <c r="S59" s="131"/>
    </row>
    <row r="60" spans="1:19" ht="12.75">
      <c r="A60" s="114">
        <v>3</v>
      </c>
      <c r="B60" s="128" t="s">
        <v>34</v>
      </c>
      <c r="C60" s="10" t="s">
        <v>35</v>
      </c>
      <c r="D60" s="129">
        <v>45880</v>
      </c>
      <c r="E60" s="9">
        <v>774</v>
      </c>
      <c r="F60" s="9">
        <v>116</v>
      </c>
      <c r="G60" s="9">
        <v>210</v>
      </c>
      <c r="H60" s="9">
        <v>29</v>
      </c>
      <c r="I60" s="91">
        <v>129</v>
      </c>
      <c r="J60" s="9">
        <v>1000</v>
      </c>
      <c r="K60" s="99" t="s">
        <v>161</v>
      </c>
      <c r="L60" s="130">
        <v>3</v>
      </c>
      <c r="M60" s="328" t="s">
        <v>37</v>
      </c>
      <c r="N60" s="328"/>
      <c r="O60" s="328"/>
      <c r="P60" s="328"/>
      <c r="Q60" s="37"/>
      <c r="R60" s="37"/>
      <c r="S60" s="131"/>
    </row>
    <row r="61" spans="1:19" ht="12.75">
      <c r="A61" s="114">
        <v>4</v>
      </c>
      <c r="B61" s="128" t="s">
        <v>36</v>
      </c>
      <c r="C61" s="10" t="s">
        <v>1</v>
      </c>
      <c r="D61" s="129">
        <v>45590</v>
      </c>
      <c r="E61" s="9">
        <v>717</v>
      </c>
      <c r="F61" s="9">
        <v>65</v>
      </c>
      <c r="G61" s="9">
        <v>172</v>
      </c>
      <c r="H61" s="9">
        <v>30</v>
      </c>
      <c r="I61" s="91">
        <v>40</v>
      </c>
      <c r="J61" s="9"/>
      <c r="K61" s="99" t="s">
        <v>161</v>
      </c>
      <c r="L61" s="130">
        <v>4</v>
      </c>
      <c r="M61" s="328" t="s">
        <v>34</v>
      </c>
      <c r="N61" s="328"/>
      <c r="O61" s="328"/>
      <c r="P61" s="328"/>
      <c r="Q61" s="37"/>
      <c r="R61" s="37"/>
      <c r="S61" s="131"/>
    </row>
    <row r="62" spans="1:19" ht="12.75">
      <c r="A62" s="114">
        <v>5</v>
      </c>
      <c r="B62" s="128" t="s">
        <v>37</v>
      </c>
      <c r="C62" s="10" t="s">
        <v>31</v>
      </c>
      <c r="D62" s="8">
        <v>45341</v>
      </c>
      <c r="E62" s="9">
        <v>837</v>
      </c>
      <c r="F62" s="9">
        <v>115</v>
      </c>
      <c r="G62" s="9">
        <v>126</v>
      </c>
      <c r="H62" s="9">
        <v>30</v>
      </c>
      <c r="I62" s="9">
        <v>256</v>
      </c>
      <c r="J62" s="91"/>
      <c r="K62" s="99" t="s">
        <v>152</v>
      </c>
      <c r="L62" s="130">
        <v>5</v>
      </c>
      <c r="M62" s="328" t="s">
        <v>36</v>
      </c>
      <c r="N62" s="328"/>
      <c r="O62" s="328"/>
      <c r="P62" s="328"/>
      <c r="Q62" s="37"/>
      <c r="R62" s="37"/>
      <c r="S62" s="131"/>
    </row>
    <row r="63" spans="1:19" ht="12.75">
      <c r="A63" s="114">
        <v>6</v>
      </c>
      <c r="B63" s="128" t="s">
        <v>38</v>
      </c>
      <c r="C63" s="10" t="s">
        <v>1</v>
      </c>
      <c r="D63" s="8">
        <v>44488</v>
      </c>
      <c r="E63" s="9">
        <v>684</v>
      </c>
      <c r="F63" s="9">
        <v>63</v>
      </c>
      <c r="G63" s="9">
        <v>180</v>
      </c>
      <c r="H63" s="9">
        <v>30</v>
      </c>
      <c r="I63" s="9">
        <v>-3</v>
      </c>
      <c r="J63" s="91"/>
      <c r="K63" s="99" t="s">
        <v>144</v>
      </c>
      <c r="L63" s="130">
        <v>6</v>
      </c>
      <c r="M63" s="328" t="s">
        <v>38</v>
      </c>
      <c r="N63" s="328"/>
      <c r="O63" s="328"/>
      <c r="P63" s="328"/>
      <c r="Q63" s="37"/>
      <c r="R63" s="37"/>
      <c r="S63" s="131"/>
    </row>
    <row r="64" spans="1:19" ht="12.75">
      <c r="A64" s="114">
        <v>7</v>
      </c>
      <c r="B64" s="128" t="s">
        <v>39</v>
      </c>
      <c r="C64" s="10" t="s">
        <v>1</v>
      </c>
      <c r="D64" s="129">
        <v>42710</v>
      </c>
      <c r="E64" s="9">
        <v>515</v>
      </c>
      <c r="F64" s="9">
        <v>69</v>
      </c>
      <c r="G64" s="9">
        <v>194</v>
      </c>
      <c r="H64" s="9">
        <v>29</v>
      </c>
      <c r="I64" s="91">
        <v>-161</v>
      </c>
      <c r="J64" s="9">
        <v>1000</v>
      </c>
      <c r="K64" s="99" t="s">
        <v>144</v>
      </c>
      <c r="L64" s="130">
        <v>7</v>
      </c>
      <c r="M64" s="328" t="s">
        <v>39</v>
      </c>
      <c r="N64" s="328"/>
      <c r="O64" s="328"/>
      <c r="P64" s="328"/>
      <c r="Q64" s="37"/>
      <c r="R64" s="37"/>
      <c r="S64" s="131"/>
    </row>
    <row r="65" spans="1:19" ht="12.75">
      <c r="A65" s="114">
        <v>8</v>
      </c>
      <c r="B65" s="128" t="s">
        <v>40</v>
      </c>
      <c r="C65" s="10" t="s">
        <v>1</v>
      </c>
      <c r="D65" s="8">
        <v>41629</v>
      </c>
      <c r="E65" s="9">
        <v>358</v>
      </c>
      <c r="F65" s="9">
        <v>23</v>
      </c>
      <c r="G65" s="9">
        <v>134</v>
      </c>
      <c r="H65" s="9">
        <v>28</v>
      </c>
      <c r="I65" s="91">
        <v>-285</v>
      </c>
      <c r="J65" s="9">
        <v>2000</v>
      </c>
      <c r="K65" s="99" t="s">
        <v>144</v>
      </c>
      <c r="L65" s="130">
        <v>8</v>
      </c>
      <c r="M65" s="328" t="s">
        <v>40</v>
      </c>
      <c r="N65" s="328"/>
      <c r="O65" s="328"/>
      <c r="P65" s="328"/>
      <c r="Q65" s="37"/>
      <c r="R65" s="37"/>
      <c r="S65" s="131"/>
    </row>
    <row r="66" spans="1:19" ht="12.75">
      <c r="A66" s="114">
        <v>9</v>
      </c>
      <c r="B66" s="128" t="s">
        <v>41</v>
      </c>
      <c r="C66" s="10" t="s">
        <v>42</v>
      </c>
      <c r="D66" s="129">
        <v>40840</v>
      </c>
      <c r="E66" s="9">
        <v>295</v>
      </c>
      <c r="F66" s="9">
        <v>31</v>
      </c>
      <c r="G66" s="9">
        <v>144</v>
      </c>
      <c r="H66" s="9">
        <v>30</v>
      </c>
      <c r="I66" s="91">
        <v>-388</v>
      </c>
      <c r="J66" s="9"/>
      <c r="K66" s="99" t="s">
        <v>161</v>
      </c>
      <c r="L66" s="130">
        <v>9</v>
      </c>
      <c r="M66" s="328" t="s">
        <v>47</v>
      </c>
      <c r="N66" s="328"/>
      <c r="O66" s="328"/>
      <c r="P66" s="328"/>
      <c r="Q66" s="37"/>
      <c r="R66" s="37"/>
      <c r="S66" s="131"/>
    </row>
    <row r="67" spans="1:19" ht="12.75">
      <c r="A67" s="114">
        <v>10</v>
      </c>
      <c r="B67" s="128" t="s">
        <v>43</v>
      </c>
      <c r="C67" s="10" t="s">
        <v>1</v>
      </c>
      <c r="D67" s="129">
        <v>40713</v>
      </c>
      <c r="E67" s="9">
        <v>531</v>
      </c>
      <c r="F67" s="9">
        <v>55</v>
      </c>
      <c r="G67" s="9">
        <v>236</v>
      </c>
      <c r="H67" s="9">
        <v>29</v>
      </c>
      <c r="I67" s="9">
        <v>-201</v>
      </c>
      <c r="J67" s="9">
        <v>1000</v>
      </c>
      <c r="K67" s="99" t="s">
        <v>146</v>
      </c>
      <c r="L67" s="130">
        <v>10</v>
      </c>
      <c r="M67" s="328" t="s">
        <v>41</v>
      </c>
      <c r="N67" s="328"/>
      <c r="O67" s="328"/>
      <c r="P67" s="328"/>
      <c r="Q67" s="37"/>
      <c r="R67" s="37"/>
      <c r="S67" s="131"/>
    </row>
    <row r="68" spans="1:19" ht="12.75">
      <c r="A68" s="114">
        <v>11</v>
      </c>
      <c r="B68" s="128" t="s">
        <v>44</v>
      </c>
      <c r="C68" s="10" t="s">
        <v>1</v>
      </c>
      <c r="D68" s="129">
        <v>40634</v>
      </c>
      <c r="E68" s="9">
        <v>331</v>
      </c>
      <c r="F68" s="9">
        <v>57</v>
      </c>
      <c r="G68" s="9">
        <v>198</v>
      </c>
      <c r="H68" s="9">
        <v>30</v>
      </c>
      <c r="I68" s="91">
        <v>-380</v>
      </c>
      <c r="J68" s="9"/>
      <c r="K68" s="99" t="s">
        <v>144</v>
      </c>
      <c r="L68" s="130">
        <v>11</v>
      </c>
      <c r="M68" s="328" t="s">
        <v>44</v>
      </c>
      <c r="N68" s="328"/>
      <c r="O68" s="328"/>
      <c r="P68" s="328"/>
      <c r="Q68" s="37"/>
      <c r="R68" s="37"/>
      <c r="S68" s="131"/>
    </row>
    <row r="69" spans="1:19" ht="12.75">
      <c r="A69" s="114">
        <v>12</v>
      </c>
      <c r="B69" s="128" t="s">
        <v>47</v>
      </c>
      <c r="C69" s="10" t="s">
        <v>1</v>
      </c>
      <c r="D69" s="8">
        <v>40565</v>
      </c>
      <c r="E69" s="9">
        <v>400</v>
      </c>
      <c r="F69" s="9">
        <v>29</v>
      </c>
      <c r="G69" s="9">
        <v>104</v>
      </c>
      <c r="H69" s="9">
        <v>30</v>
      </c>
      <c r="I69" s="9">
        <v>-245</v>
      </c>
      <c r="J69" s="9"/>
      <c r="K69" s="99" t="s">
        <v>154</v>
      </c>
      <c r="L69" s="130">
        <v>12</v>
      </c>
      <c r="M69" s="328" t="s">
        <v>43</v>
      </c>
      <c r="N69" s="328"/>
      <c r="O69" s="328"/>
      <c r="P69" s="328"/>
      <c r="Q69" s="37"/>
      <c r="R69" s="37"/>
      <c r="S69" s="132"/>
    </row>
    <row r="70" spans="1:19" ht="12.75">
      <c r="A70" s="114">
        <v>13</v>
      </c>
      <c r="B70" s="128" t="s">
        <v>48</v>
      </c>
      <c r="C70" s="116" t="s">
        <v>42</v>
      </c>
      <c r="D70" s="8">
        <v>36171</v>
      </c>
      <c r="E70" s="9">
        <v>297</v>
      </c>
      <c r="F70" s="9">
        <v>26</v>
      </c>
      <c r="G70" s="9">
        <v>184</v>
      </c>
      <c r="H70" s="9">
        <v>26</v>
      </c>
      <c r="I70" s="9">
        <v>-355</v>
      </c>
      <c r="J70" s="9"/>
      <c r="K70" s="99" t="s">
        <v>144</v>
      </c>
      <c r="L70" s="130">
        <v>13</v>
      </c>
      <c r="M70" s="328" t="s">
        <v>48</v>
      </c>
      <c r="N70" s="328"/>
      <c r="O70" s="328"/>
      <c r="P70" s="328"/>
      <c r="Q70" s="37"/>
      <c r="R70" s="37"/>
      <c r="S70" s="131"/>
    </row>
    <row r="71" spans="1:19" ht="12.75">
      <c r="A71" s="114">
        <v>14</v>
      </c>
      <c r="B71" s="128" t="s">
        <v>49</v>
      </c>
      <c r="C71" s="10" t="s">
        <v>35</v>
      </c>
      <c r="D71" s="8">
        <v>35844</v>
      </c>
      <c r="E71" s="9">
        <v>255</v>
      </c>
      <c r="F71" s="9">
        <v>12</v>
      </c>
      <c r="G71" s="9">
        <v>128</v>
      </c>
      <c r="H71" s="9">
        <v>27</v>
      </c>
      <c r="I71" s="9">
        <v>-374</v>
      </c>
      <c r="J71" s="9">
        <v>3000</v>
      </c>
      <c r="K71" s="99" t="s">
        <v>161</v>
      </c>
      <c r="L71" s="130">
        <v>14</v>
      </c>
      <c r="M71" s="328" t="s">
        <v>51</v>
      </c>
      <c r="N71" s="328"/>
      <c r="O71" s="328"/>
      <c r="P71" s="328"/>
      <c r="Q71" s="37"/>
      <c r="R71" s="37"/>
      <c r="S71" s="131"/>
    </row>
    <row r="72" spans="1:19" ht="12.75">
      <c r="A72" s="114">
        <v>15</v>
      </c>
      <c r="B72" s="128" t="s">
        <v>51</v>
      </c>
      <c r="C72" s="10" t="s">
        <v>1</v>
      </c>
      <c r="D72" s="8">
        <v>35765</v>
      </c>
      <c r="E72" s="9">
        <v>397</v>
      </c>
      <c r="F72" s="9">
        <v>37</v>
      </c>
      <c r="G72" s="9">
        <v>262</v>
      </c>
      <c r="H72" s="9">
        <v>30</v>
      </c>
      <c r="I72" s="91">
        <v>-398</v>
      </c>
      <c r="J72" s="9"/>
      <c r="K72" s="99" t="s">
        <v>156</v>
      </c>
      <c r="L72" s="130">
        <v>15</v>
      </c>
      <c r="M72" s="328" t="s">
        <v>49</v>
      </c>
      <c r="N72" s="328"/>
      <c r="O72" s="328"/>
      <c r="P72" s="328"/>
      <c r="Q72" s="37"/>
      <c r="R72" s="37"/>
      <c r="S72" s="131"/>
    </row>
    <row r="73" spans="1:19" ht="12.75">
      <c r="A73" s="114">
        <v>16</v>
      </c>
      <c r="B73" s="128" t="s">
        <v>50</v>
      </c>
      <c r="C73" s="10" t="s">
        <v>42</v>
      </c>
      <c r="D73" s="8">
        <v>35006</v>
      </c>
      <c r="E73" s="9">
        <v>0</v>
      </c>
      <c r="F73" s="9">
        <v>0</v>
      </c>
      <c r="G73" s="9">
        <v>190</v>
      </c>
      <c r="H73" s="9">
        <v>29</v>
      </c>
      <c r="I73" s="9">
        <v>-741</v>
      </c>
      <c r="J73" s="9"/>
      <c r="K73" s="99" t="s">
        <v>144</v>
      </c>
      <c r="L73" s="130">
        <v>16</v>
      </c>
      <c r="M73" s="328" t="s">
        <v>50</v>
      </c>
      <c r="N73" s="328"/>
      <c r="O73" s="328"/>
      <c r="P73" s="328"/>
      <c r="Q73" s="37"/>
      <c r="R73" s="37"/>
      <c r="S73" s="131"/>
    </row>
    <row r="74" spans="1:19" ht="12.75">
      <c r="A74" s="114">
        <v>17</v>
      </c>
      <c r="B74" s="128" t="s">
        <v>52</v>
      </c>
      <c r="C74" s="10" t="s">
        <v>35</v>
      </c>
      <c r="D74" s="8">
        <v>34729</v>
      </c>
      <c r="E74" s="9">
        <v>279</v>
      </c>
      <c r="F74" s="9">
        <v>26</v>
      </c>
      <c r="G74" s="9">
        <v>258</v>
      </c>
      <c r="H74" s="9">
        <v>30</v>
      </c>
      <c r="I74" s="9">
        <v>-523</v>
      </c>
      <c r="J74" s="9"/>
      <c r="K74" s="99" t="s">
        <v>144</v>
      </c>
      <c r="L74" s="130">
        <v>17</v>
      </c>
      <c r="M74" s="328" t="s">
        <v>52</v>
      </c>
      <c r="N74" s="328"/>
      <c r="O74" s="328"/>
      <c r="P74" s="328"/>
      <c r="Q74" s="37"/>
      <c r="R74" s="37"/>
      <c r="S74" s="131"/>
    </row>
    <row r="75" spans="1:19" ht="12.75">
      <c r="A75" s="114">
        <v>18</v>
      </c>
      <c r="B75" s="128" t="s">
        <v>53</v>
      </c>
      <c r="C75" s="10" t="s">
        <v>1</v>
      </c>
      <c r="D75" s="129">
        <v>34590</v>
      </c>
      <c r="E75" s="9">
        <v>743</v>
      </c>
      <c r="F75" s="9">
        <v>115</v>
      </c>
      <c r="G75" s="9">
        <v>126</v>
      </c>
      <c r="H75" s="9">
        <v>20</v>
      </c>
      <c r="I75" s="91">
        <v>352</v>
      </c>
      <c r="J75" s="9">
        <v>2000</v>
      </c>
      <c r="K75" s="99" t="s">
        <v>144</v>
      </c>
      <c r="L75" s="130">
        <v>18</v>
      </c>
      <c r="M75" s="328" t="s">
        <v>53</v>
      </c>
      <c r="N75" s="328"/>
      <c r="O75" s="328"/>
      <c r="P75" s="328"/>
      <c r="Q75" s="37"/>
      <c r="R75" s="37"/>
      <c r="S75" s="131"/>
    </row>
    <row r="76" spans="1:19" ht="12.75">
      <c r="A76" s="114">
        <v>19</v>
      </c>
      <c r="B76" s="128" t="s">
        <v>55</v>
      </c>
      <c r="C76" s="10" t="s">
        <v>1</v>
      </c>
      <c r="D76" s="129">
        <v>33051</v>
      </c>
      <c r="E76" s="9">
        <v>180</v>
      </c>
      <c r="F76" s="9">
        <v>39</v>
      </c>
      <c r="G76" s="9">
        <v>118</v>
      </c>
      <c r="H76" s="9">
        <v>30</v>
      </c>
      <c r="I76" s="91">
        <v>-469</v>
      </c>
      <c r="J76" s="9"/>
      <c r="K76" s="99" t="s">
        <v>144</v>
      </c>
      <c r="L76" s="130">
        <v>19</v>
      </c>
      <c r="M76" s="328" t="s">
        <v>55</v>
      </c>
      <c r="N76" s="328"/>
      <c r="O76" s="328"/>
      <c r="P76" s="328"/>
      <c r="Q76" s="37"/>
      <c r="R76" s="37"/>
      <c r="S76" s="131"/>
    </row>
    <row r="77" spans="1:19" ht="12.75">
      <c r="A77" s="114">
        <v>20</v>
      </c>
      <c r="B77" s="128" t="s">
        <v>56</v>
      </c>
      <c r="C77" s="10" t="s">
        <v>42</v>
      </c>
      <c r="D77" s="8">
        <v>30546</v>
      </c>
      <c r="E77" s="9">
        <v>51</v>
      </c>
      <c r="F77" s="9">
        <v>0</v>
      </c>
      <c r="G77" s="9">
        <v>100</v>
      </c>
      <c r="H77" s="9">
        <v>27</v>
      </c>
      <c r="I77" s="9">
        <v>-562</v>
      </c>
      <c r="J77" s="9"/>
      <c r="K77" s="99" t="s">
        <v>161</v>
      </c>
      <c r="L77" s="130">
        <v>20</v>
      </c>
      <c r="M77" s="328" t="s">
        <v>57</v>
      </c>
      <c r="N77" s="328"/>
      <c r="O77" s="328"/>
      <c r="P77" s="328"/>
      <c r="Q77" s="37"/>
      <c r="R77" s="37"/>
      <c r="S77" s="131"/>
    </row>
    <row r="78" spans="1:19" ht="12.75">
      <c r="A78" s="114">
        <v>21</v>
      </c>
      <c r="B78" s="128" t="s">
        <v>57</v>
      </c>
      <c r="C78" s="10" t="s">
        <v>1</v>
      </c>
      <c r="D78" s="8">
        <v>29055</v>
      </c>
      <c r="E78" s="9">
        <v>180</v>
      </c>
      <c r="F78" s="9">
        <v>33</v>
      </c>
      <c r="G78" s="9">
        <v>150</v>
      </c>
      <c r="H78" s="9">
        <v>25</v>
      </c>
      <c r="I78" s="91">
        <v>-412</v>
      </c>
      <c r="J78" s="9"/>
      <c r="K78" s="99" t="s">
        <v>156</v>
      </c>
      <c r="L78" s="130">
        <v>21</v>
      </c>
      <c r="M78" s="328" t="s">
        <v>56</v>
      </c>
      <c r="N78" s="328"/>
      <c r="O78" s="328"/>
      <c r="P78" s="328"/>
      <c r="Q78" s="37"/>
      <c r="R78" s="37"/>
      <c r="S78" s="131"/>
    </row>
    <row r="79" spans="1:19" ht="12.75">
      <c r="A79" s="114">
        <v>22</v>
      </c>
      <c r="B79" s="128" t="s">
        <v>59</v>
      </c>
      <c r="C79" s="10" t="s">
        <v>1</v>
      </c>
      <c r="D79" s="8">
        <v>28451</v>
      </c>
      <c r="E79" s="9">
        <v>529</v>
      </c>
      <c r="F79" s="9">
        <v>80</v>
      </c>
      <c r="G79" s="9">
        <v>136</v>
      </c>
      <c r="H79" s="9">
        <v>18</v>
      </c>
      <c r="I79" s="9">
        <v>131</v>
      </c>
      <c r="J79" s="9"/>
      <c r="K79" s="99" t="s">
        <v>144</v>
      </c>
      <c r="L79" s="130">
        <v>22</v>
      </c>
      <c r="M79" s="328" t="s">
        <v>59</v>
      </c>
      <c r="N79" s="328"/>
      <c r="O79" s="328"/>
      <c r="P79" s="328"/>
      <c r="Q79" s="37"/>
      <c r="R79" s="37"/>
      <c r="S79" s="131"/>
    </row>
    <row r="80" spans="1:19" ht="12.75">
      <c r="A80" s="114">
        <v>23</v>
      </c>
      <c r="B80" s="128" t="s">
        <v>58</v>
      </c>
      <c r="C80" s="10" t="s">
        <v>35</v>
      </c>
      <c r="D80" s="8">
        <v>26553</v>
      </c>
      <c r="E80" s="9">
        <v>288</v>
      </c>
      <c r="F80" s="9">
        <v>27</v>
      </c>
      <c r="G80" s="9">
        <v>146</v>
      </c>
      <c r="H80" s="9">
        <v>21</v>
      </c>
      <c r="I80" s="9">
        <v>-230</v>
      </c>
      <c r="J80" s="9"/>
      <c r="K80" s="99" t="s">
        <v>144</v>
      </c>
      <c r="L80" s="130">
        <v>23</v>
      </c>
      <c r="M80" s="328" t="s">
        <v>58</v>
      </c>
      <c r="N80" s="328"/>
      <c r="O80" s="328"/>
      <c r="P80" s="328"/>
      <c r="Q80" s="37"/>
      <c r="R80" s="37"/>
      <c r="S80" s="131"/>
    </row>
    <row r="81" spans="1:19" ht="12.75">
      <c r="A81" s="114">
        <v>24</v>
      </c>
      <c r="B81" s="128" t="s">
        <v>62</v>
      </c>
      <c r="C81" s="10" t="s">
        <v>61</v>
      </c>
      <c r="D81" s="129">
        <v>21140</v>
      </c>
      <c r="E81" s="9">
        <v>295</v>
      </c>
      <c r="F81" s="9">
        <v>26</v>
      </c>
      <c r="G81" s="9">
        <v>204</v>
      </c>
      <c r="H81" s="9">
        <v>17</v>
      </c>
      <c r="I81" s="91">
        <v>-206</v>
      </c>
      <c r="J81" s="91"/>
      <c r="K81" s="99" t="s">
        <v>144</v>
      </c>
      <c r="L81" s="130">
        <v>24</v>
      </c>
      <c r="M81" s="328" t="s">
        <v>62</v>
      </c>
      <c r="N81" s="328"/>
      <c r="O81" s="328"/>
      <c r="P81" s="328"/>
      <c r="Q81" s="37"/>
      <c r="R81" s="37"/>
      <c r="S81" s="131"/>
    </row>
    <row r="82" spans="1:19" ht="12.75">
      <c r="A82" s="114">
        <v>25</v>
      </c>
      <c r="B82" s="128" t="s">
        <v>73</v>
      </c>
      <c r="C82" s="10" t="s">
        <v>71</v>
      </c>
      <c r="D82" s="8">
        <v>19406</v>
      </c>
      <c r="E82" s="9">
        <v>410</v>
      </c>
      <c r="F82" s="9">
        <v>22</v>
      </c>
      <c r="G82" s="9">
        <v>84</v>
      </c>
      <c r="H82" s="9">
        <v>12</v>
      </c>
      <c r="I82" s="9">
        <v>120</v>
      </c>
      <c r="J82" s="9"/>
      <c r="K82" s="99" t="s">
        <v>144</v>
      </c>
      <c r="L82" s="130">
        <v>25</v>
      </c>
      <c r="M82" s="328" t="s">
        <v>73</v>
      </c>
      <c r="N82" s="328"/>
      <c r="O82" s="328"/>
      <c r="P82" s="328"/>
      <c r="Q82" s="37"/>
      <c r="R82" s="37"/>
      <c r="S82" s="131"/>
    </row>
    <row r="83" spans="1:18" ht="12.75">
      <c r="A83" s="114">
        <v>26</v>
      </c>
      <c r="B83" s="128" t="s">
        <v>70</v>
      </c>
      <c r="C83" s="114" t="s">
        <v>71</v>
      </c>
      <c r="D83" s="129">
        <v>17150</v>
      </c>
      <c r="E83" s="9">
        <v>145</v>
      </c>
      <c r="F83" s="9">
        <v>28</v>
      </c>
      <c r="G83" s="9">
        <v>64</v>
      </c>
      <c r="H83" s="9">
        <v>12</v>
      </c>
      <c r="I83" s="91">
        <v>-119</v>
      </c>
      <c r="J83" s="9"/>
      <c r="K83" s="99" t="s">
        <v>161</v>
      </c>
      <c r="L83" s="130">
        <v>26</v>
      </c>
      <c r="M83" s="328" t="s">
        <v>76</v>
      </c>
      <c r="N83" s="328"/>
      <c r="O83" s="328"/>
      <c r="P83" s="328"/>
      <c r="Q83" s="37"/>
      <c r="R83" s="37"/>
    </row>
    <row r="84" spans="1:18" ht="12.75">
      <c r="A84" s="114">
        <v>27</v>
      </c>
      <c r="B84" s="128" t="s">
        <v>76</v>
      </c>
      <c r="C84" s="10" t="s">
        <v>71</v>
      </c>
      <c r="D84" s="8">
        <v>15669</v>
      </c>
      <c r="E84" s="9">
        <v>210</v>
      </c>
      <c r="F84" s="9">
        <v>22</v>
      </c>
      <c r="G84" s="9">
        <v>102</v>
      </c>
      <c r="H84" s="9">
        <v>12</v>
      </c>
      <c r="I84" s="9">
        <v>-98</v>
      </c>
      <c r="J84" s="9"/>
      <c r="K84" s="99" t="s">
        <v>156</v>
      </c>
      <c r="L84" s="130">
        <v>27</v>
      </c>
      <c r="M84" s="328" t="s">
        <v>70</v>
      </c>
      <c r="N84" s="328"/>
      <c r="O84" s="328"/>
      <c r="P84" s="328"/>
      <c r="Q84" s="37"/>
      <c r="R84" s="37"/>
    </row>
    <row r="85" spans="1:18" ht="12.75">
      <c r="A85" s="114">
        <v>28</v>
      </c>
      <c r="B85" s="128" t="s">
        <v>72</v>
      </c>
      <c r="C85" s="10" t="s">
        <v>1</v>
      </c>
      <c r="D85" s="129">
        <v>15387</v>
      </c>
      <c r="E85" s="9">
        <v>405</v>
      </c>
      <c r="F85" s="9">
        <v>59</v>
      </c>
      <c r="G85" s="9">
        <v>52</v>
      </c>
      <c r="H85" s="9">
        <v>9</v>
      </c>
      <c r="I85" s="91">
        <v>241</v>
      </c>
      <c r="J85" s="9"/>
      <c r="K85" s="99" t="s">
        <v>144</v>
      </c>
      <c r="L85" s="130">
        <v>28</v>
      </c>
      <c r="M85" s="328" t="s">
        <v>72</v>
      </c>
      <c r="N85" s="328"/>
      <c r="O85" s="328"/>
      <c r="P85" s="328"/>
      <c r="Q85" s="37"/>
      <c r="R85" s="37"/>
    </row>
    <row r="86" spans="1:18" ht="12.75">
      <c r="A86" s="114">
        <v>29</v>
      </c>
      <c r="B86" s="128" t="s">
        <v>85</v>
      </c>
      <c r="C86" s="10" t="s">
        <v>86</v>
      </c>
      <c r="D86" s="129">
        <v>13682</v>
      </c>
      <c r="E86" s="9">
        <v>185</v>
      </c>
      <c r="F86" s="9">
        <v>0</v>
      </c>
      <c r="G86" s="9">
        <v>48</v>
      </c>
      <c r="H86" s="9">
        <v>9</v>
      </c>
      <c r="I86" s="91">
        <v>-34</v>
      </c>
      <c r="J86" s="9"/>
      <c r="K86" s="99" t="s">
        <v>144</v>
      </c>
      <c r="L86" s="130">
        <v>29</v>
      </c>
      <c r="M86" s="328" t="s">
        <v>85</v>
      </c>
      <c r="N86" s="328"/>
      <c r="O86" s="328"/>
      <c r="P86" s="328"/>
      <c r="Q86" s="37"/>
      <c r="R86" s="37"/>
    </row>
    <row r="87" spans="1:18" ht="12.75">
      <c r="A87" s="114">
        <v>30</v>
      </c>
      <c r="B87" s="128" t="s">
        <v>77</v>
      </c>
      <c r="C87" s="10" t="s">
        <v>71</v>
      </c>
      <c r="D87" s="129">
        <v>12119</v>
      </c>
      <c r="E87" s="9">
        <v>128</v>
      </c>
      <c r="F87" s="9">
        <v>11</v>
      </c>
      <c r="G87" s="9">
        <v>52</v>
      </c>
      <c r="H87" s="9">
        <v>9</v>
      </c>
      <c r="I87" s="91">
        <v>-84</v>
      </c>
      <c r="J87" s="9"/>
      <c r="K87" s="99" t="s">
        <v>146</v>
      </c>
      <c r="L87" s="130">
        <v>30</v>
      </c>
      <c r="M87" s="328" t="s">
        <v>74</v>
      </c>
      <c r="N87" s="328"/>
      <c r="O87" s="328"/>
      <c r="P87" s="328"/>
      <c r="Q87" s="37"/>
      <c r="R87" s="37"/>
    </row>
    <row r="88" spans="1:18" ht="12.75">
      <c r="A88" s="114">
        <v>31</v>
      </c>
      <c r="B88" s="128" t="s">
        <v>79</v>
      </c>
      <c r="C88" s="10" t="s">
        <v>81</v>
      </c>
      <c r="D88" s="129">
        <v>11240</v>
      </c>
      <c r="E88" s="9">
        <v>220</v>
      </c>
      <c r="F88" s="9">
        <v>0</v>
      </c>
      <c r="G88" s="9">
        <v>27</v>
      </c>
      <c r="H88" s="9">
        <v>7</v>
      </c>
      <c r="I88" s="91">
        <v>60</v>
      </c>
      <c r="J88" s="9"/>
      <c r="K88" s="99" t="s">
        <v>144</v>
      </c>
      <c r="L88" s="130">
        <v>31</v>
      </c>
      <c r="M88" s="328" t="s">
        <v>79</v>
      </c>
      <c r="N88" s="328"/>
      <c r="O88" s="328"/>
      <c r="P88" s="328"/>
      <c r="Q88" s="37"/>
      <c r="R88" s="37"/>
    </row>
    <row r="89" spans="1:18" ht="12.75">
      <c r="A89" s="114">
        <v>32</v>
      </c>
      <c r="B89" s="128" t="s">
        <v>74</v>
      </c>
      <c r="C89" s="10" t="s">
        <v>75</v>
      </c>
      <c r="D89" s="8">
        <v>11021</v>
      </c>
      <c r="E89" s="9">
        <v>182</v>
      </c>
      <c r="F89" s="9">
        <v>29</v>
      </c>
      <c r="G89" s="9">
        <v>60</v>
      </c>
      <c r="H89" s="9">
        <v>7</v>
      </c>
      <c r="I89" s="9">
        <v>18</v>
      </c>
      <c r="J89" s="9"/>
      <c r="K89" s="99" t="s">
        <v>152</v>
      </c>
      <c r="L89" s="130">
        <v>32</v>
      </c>
      <c r="M89" s="328" t="s">
        <v>77</v>
      </c>
      <c r="N89" s="328"/>
      <c r="O89" s="328"/>
      <c r="P89" s="328"/>
      <c r="Q89" s="37"/>
      <c r="R89" s="37"/>
    </row>
    <row r="90" spans="1:18" ht="12.75">
      <c r="A90" s="114">
        <v>33</v>
      </c>
      <c r="B90" s="128" t="s">
        <v>80</v>
      </c>
      <c r="C90" s="10" t="s">
        <v>81</v>
      </c>
      <c r="D90" s="8">
        <v>6655</v>
      </c>
      <c r="E90" s="9">
        <v>80</v>
      </c>
      <c r="F90" s="9">
        <v>11</v>
      </c>
      <c r="G90" s="9">
        <v>28</v>
      </c>
      <c r="H90" s="9">
        <v>5</v>
      </c>
      <c r="I90" s="9">
        <v>-32</v>
      </c>
      <c r="J90" s="91"/>
      <c r="K90" s="99" t="s">
        <v>153</v>
      </c>
      <c r="L90" s="130">
        <v>33</v>
      </c>
      <c r="M90" s="328" t="s">
        <v>78</v>
      </c>
      <c r="N90" s="328"/>
      <c r="O90" s="328"/>
      <c r="P90" s="328"/>
      <c r="Q90" s="37"/>
      <c r="R90" s="37"/>
    </row>
    <row r="91" spans="1:18" ht="12.75">
      <c r="A91" s="114">
        <v>34</v>
      </c>
      <c r="B91" s="128" t="s">
        <v>78</v>
      </c>
      <c r="C91" s="10" t="s">
        <v>42</v>
      </c>
      <c r="D91" s="8">
        <v>4986</v>
      </c>
      <c r="E91" s="9">
        <v>60</v>
      </c>
      <c r="F91" s="9">
        <v>0</v>
      </c>
      <c r="G91" s="9">
        <v>8</v>
      </c>
      <c r="H91" s="9">
        <v>4</v>
      </c>
      <c r="I91" s="9">
        <v>-24</v>
      </c>
      <c r="J91" s="9"/>
      <c r="K91" s="99" t="s">
        <v>156</v>
      </c>
      <c r="L91" s="130">
        <v>34</v>
      </c>
      <c r="M91" s="328" t="s">
        <v>84</v>
      </c>
      <c r="N91" s="328"/>
      <c r="O91" s="328"/>
      <c r="P91" s="328"/>
      <c r="Q91" s="37"/>
      <c r="R91" s="37"/>
    </row>
    <row r="92" spans="1:18" ht="12.75">
      <c r="A92" s="114">
        <v>35</v>
      </c>
      <c r="B92" s="128" t="s">
        <v>84</v>
      </c>
      <c r="C92" s="10" t="s">
        <v>71</v>
      </c>
      <c r="D92" s="8">
        <v>4552</v>
      </c>
      <c r="E92" s="9">
        <v>51</v>
      </c>
      <c r="F92" s="9">
        <v>0</v>
      </c>
      <c r="G92" s="9">
        <v>18</v>
      </c>
      <c r="H92" s="9">
        <v>4</v>
      </c>
      <c r="I92" s="91">
        <v>-43</v>
      </c>
      <c r="J92" s="9"/>
      <c r="K92" s="99" t="s">
        <v>156</v>
      </c>
      <c r="L92" s="130">
        <v>35</v>
      </c>
      <c r="M92" s="328" t="s">
        <v>97</v>
      </c>
      <c r="N92" s="328"/>
      <c r="O92" s="328"/>
      <c r="P92" s="328"/>
      <c r="Q92" s="37"/>
      <c r="R92" s="37"/>
    </row>
    <row r="93" spans="1:18" ht="12.75">
      <c r="A93" s="114">
        <v>36</v>
      </c>
      <c r="B93" s="128" t="s">
        <v>97</v>
      </c>
      <c r="C93" s="10" t="s">
        <v>98</v>
      </c>
      <c r="D93" s="8">
        <v>4328</v>
      </c>
      <c r="E93" s="9">
        <v>55</v>
      </c>
      <c r="F93" s="9">
        <v>16</v>
      </c>
      <c r="G93" s="9">
        <v>20</v>
      </c>
      <c r="H93" s="9">
        <v>3</v>
      </c>
      <c r="I93" s="9">
        <v>-6</v>
      </c>
      <c r="J93" s="9"/>
      <c r="K93" s="99" t="s">
        <v>156</v>
      </c>
      <c r="L93" s="130">
        <v>36</v>
      </c>
      <c r="M93" s="328" t="s">
        <v>80</v>
      </c>
      <c r="N93" s="328"/>
      <c r="O93" s="328"/>
      <c r="P93" s="328"/>
      <c r="Q93" s="37"/>
      <c r="R93" s="37"/>
    </row>
    <row r="94" spans="1:18" ht="12.75">
      <c r="A94" s="114">
        <v>37</v>
      </c>
      <c r="B94" s="128" t="s">
        <v>88</v>
      </c>
      <c r="C94" s="10" t="s">
        <v>89</v>
      </c>
      <c r="D94" s="129">
        <v>2878</v>
      </c>
      <c r="E94" s="9">
        <v>51</v>
      </c>
      <c r="F94" s="9">
        <v>17</v>
      </c>
      <c r="G94" s="9">
        <v>20</v>
      </c>
      <c r="H94" s="9">
        <v>2</v>
      </c>
      <c r="I94" s="91">
        <v>10</v>
      </c>
      <c r="J94" s="9"/>
      <c r="K94" s="99" t="s">
        <v>144</v>
      </c>
      <c r="L94" s="130">
        <v>37</v>
      </c>
      <c r="M94" s="328" t="s">
        <v>88</v>
      </c>
      <c r="N94" s="328"/>
      <c r="O94" s="328"/>
      <c r="P94" s="328"/>
      <c r="Q94" s="37"/>
      <c r="R94" s="37"/>
    </row>
    <row r="95" spans="1:18" ht="12.75">
      <c r="A95" s="114">
        <v>38</v>
      </c>
      <c r="B95" s="128" t="s">
        <v>96</v>
      </c>
      <c r="C95" s="10" t="s">
        <v>89</v>
      </c>
      <c r="D95" s="8">
        <v>2416</v>
      </c>
      <c r="E95" s="9">
        <v>0</v>
      </c>
      <c r="F95" s="9">
        <v>0</v>
      </c>
      <c r="G95" s="9">
        <v>28</v>
      </c>
      <c r="H95" s="9">
        <v>2</v>
      </c>
      <c r="I95" s="9">
        <v>-66</v>
      </c>
      <c r="J95" s="9"/>
      <c r="K95" s="99" t="s">
        <v>144</v>
      </c>
      <c r="L95" s="130">
        <v>38</v>
      </c>
      <c r="M95" s="328" t="s">
        <v>96</v>
      </c>
      <c r="N95" s="328"/>
      <c r="O95" s="328"/>
      <c r="P95" s="328"/>
      <c r="Q95" s="37"/>
      <c r="R95" s="37"/>
    </row>
    <row r="96" spans="1:18" ht="12.75">
      <c r="A96" s="114">
        <v>39</v>
      </c>
      <c r="B96" s="128" t="s">
        <v>82</v>
      </c>
      <c r="C96" s="10" t="s">
        <v>83</v>
      </c>
      <c r="D96" s="129">
        <v>2075</v>
      </c>
      <c r="E96" s="9">
        <v>70</v>
      </c>
      <c r="F96" s="9">
        <v>0</v>
      </c>
      <c r="G96" s="9">
        <v>2</v>
      </c>
      <c r="H96" s="9">
        <v>1</v>
      </c>
      <c r="I96" s="91">
        <v>49</v>
      </c>
      <c r="J96" s="91"/>
      <c r="K96" s="99" t="s">
        <v>144</v>
      </c>
      <c r="L96" s="130">
        <v>39</v>
      </c>
      <c r="M96" s="328" t="s">
        <v>82</v>
      </c>
      <c r="N96" s="328"/>
      <c r="O96" s="328"/>
      <c r="P96" s="328"/>
      <c r="Q96" s="37"/>
      <c r="R96" s="37"/>
    </row>
    <row r="97" spans="1:18" ht="12.75">
      <c r="A97" s="114">
        <v>40</v>
      </c>
      <c r="B97" s="128" t="s">
        <v>94</v>
      </c>
      <c r="C97" s="10" t="s">
        <v>83</v>
      </c>
      <c r="D97" s="129">
        <v>1316</v>
      </c>
      <c r="E97" s="9">
        <v>0</v>
      </c>
      <c r="F97" s="9">
        <v>0</v>
      </c>
      <c r="G97" s="9">
        <v>4</v>
      </c>
      <c r="H97" s="9">
        <v>1</v>
      </c>
      <c r="I97" s="91">
        <v>-23</v>
      </c>
      <c r="J97" s="9"/>
      <c r="K97" s="99" t="s">
        <v>144</v>
      </c>
      <c r="L97" s="130">
        <v>40</v>
      </c>
      <c r="M97" s="328" t="s">
        <v>94</v>
      </c>
      <c r="N97" s="328"/>
      <c r="O97" s="328"/>
      <c r="P97" s="328"/>
      <c r="Q97" s="37"/>
      <c r="R97" s="37"/>
    </row>
    <row r="98" spans="1:18" ht="12.75">
      <c r="A98" s="114">
        <v>41</v>
      </c>
      <c r="B98" s="128" t="s">
        <v>90</v>
      </c>
      <c r="C98" s="10" t="s">
        <v>91</v>
      </c>
      <c r="D98" s="8">
        <v>1268</v>
      </c>
      <c r="E98" s="9">
        <v>0</v>
      </c>
      <c r="F98" s="9">
        <v>0</v>
      </c>
      <c r="G98" s="9">
        <v>2</v>
      </c>
      <c r="H98" s="9">
        <v>1</v>
      </c>
      <c r="I98" s="9">
        <v>-21</v>
      </c>
      <c r="J98" s="9"/>
      <c r="K98" s="99" t="s">
        <v>144</v>
      </c>
      <c r="L98" s="130">
        <v>41</v>
      </c>
      <c r="M98" s="328" t="s">
        <v>90</v>
      </c>
      <c r="N98" s="328"/>
      <c r="O98" s="328"/>
      <c r="P98" s="328"/>
      <c r="Q98" s="37"/>
      <c r="R98" s="37"/>
    </row>
    <row r="99" spans="1:18" ht="12.75">
      <c r="A99" s="114">
        <v>42</v>
      </c>
      <c r="B99" s="128" t="s">
        <v>99</v>
      </c>
      <c r="C99" s="10" t="s">
        <v>75</v>
      </c>
      <c r="D99" s="8">
        <v>1262</v>
      </c>
      <c r="E99" s="9">
        <v>0</v>
      </c>
      <c r="F99" s="9">
        <v>0</v>
      </c>
      <c r="G99" s="9">
        <v>8</v>
      </c>
      <c r="H99" s="9">
        <v>1</v>
      </c>
      <c r="I99" s="9">
        <v>-27</v>
      </c>
      <c r="J99" s="9"/>
      <c r="K99" s="99" t="s">
        <v>144</v>
      </c>
      <c r="L99" s="130">
        <v>42</v>
      </c>
      <c r="M99" s="328" t="s">
        <v>99</v>
      </c>
      <c r="N99" s="328"/>
      <c r="O99" s="328"/>
      <c r="P99" s="328"/>
      <c r="Q99" s="133"/>
      <c r="R99" s="92"/>
    </row>
    <row r="100" spans="1:18" ht="12.75">
      <c r="A100" s="114">
        <v>43</v>
      </c>
      <c r="B100" s="128" t="s">
        <v>100</v>
      </c>
      <c r="C100" s="10" t="s">
        <v>101</v>
      </c>
      <c r="D100" s="8">
        <v>1146</v>
      </c>
      <c r="E100" s="9">
        <v>0</v>
      </c>
      <c r="F100" s="9">
        <v>0</v>
      </c>
      <c r="G100" s="9">
        <v>14</v>
      </c>
      <c r="H100" s="9">
        <v>1</v>
      </c>
      <c r="I100" s="9">
        <v>-33</v>
      </c>
      <c r="J100" s="9"/>
      <c r="K100" s="99" t="s">
        <v>144</v>
      </c>
      <c r="L100" s="130">
        <v>43</v>
      </c>
      <c r="M100" s="328" t="s">
        <v>100</v>
      </c>
      <c r="N100" s="328"/>
      <c r="O100" s="328"/>
      <c r="P100" s="328"/>
      <c r="Q100" s="133"/>
      <c r="R100" s="92"/>
    </row>
    <row r="101" spans="1:17" ht="12.75">
      <c r="A101" s="114">
        <v>44</v>
      </c>
      <c r="B101" s="128" t="s">
        <v>92</v>
      </c>
      <c r="C101" s="10" t="s">
        <v>93</v>
      </c>
      <c r="D101" s="129">
        <v>1127</v>
      </c>
      <c r="E101" s="9">
        <v>0</v>
      </c>
      <c r="F101" s="9">
        <v>0</v>
      </c>
      <c r="G101" s="9">
        <v>10</v>
      </c>
      <c r="H101" s="9">
        <v>1</v>
      </c>
      <c r="I101" s="91">
        <v>-29</v>
      </c>
      <c r="J101" s="9"/>
      <c r="K101" s="99" t="s">
        <v>161</v>
      </c>
      <c r="L101" s="130">
        <v>44</v>
      </c>
      <c r="M101" s="328" t="s">
        <v>200</v>
      </c>
      <c r="N101" s="328"/>
      <c r="O101" s="328"/>
      <c r="P101" s="328"/>
      <c r="Q101" s="133"/>
    </row>
    <row r="102" spans="1:17" ht="12.75">
      <c r="A102" s="114">
        <v>45</v>
      </c>
      <c r="B102" s="128" t="s">
        <v>200</v>
      </c>
      <c r="C102" s="10" t="s">
        <v>81</v>
      </c>
      <c r="D102" s="129">
        <v>768</v>
      </c>
      <c r="E102" s="9">
        <v>0</v>
      </c>
      <c r="F102" s="9">
        <v>0</v>
      </c>
      <c r="G102" s="9">
        <v>6</v>
      </c>
      <c r="H102" s="9">
        <v>1</v>
      </c>
      <c r="I102" s="91">
        <v>-25</v>
      </c>
      <c r="J102" s="9"/>
      <c r="K102" s="99" t="s">
        <v>156</v>
      </c>
      <c r="L102" s="134"/>
      <c r="M102" s="328"/>
      <c r="N102" s="328"/>
      <c r="O102" s="328"/>
      <c r="P102" s="328"/>
      <c r="Q102" s="133"/>
    </row>
    <row r="103" spans="1:17" ht="12.75">
      <c r="A103" s="114">
        <v>46</v>
      </c>
      <c r="B103" s="128"/>
      <c r="C103" s="114"/>
      <c r="D103" s="129"/>
      <c r="E103" s="9"/>
      <c r="F103" s="9"/>
      <c r="G103" s="9"/>
      <c r="H103" s="9"/>
      <c r="I103" s="91"/>
      <c r="J103" s="9"/>
      <c r="K103" s="99"/>
      <c r="L103" s="106"/>
      <c r="M103" s="328"/>
      <c r="N103" s="328"/>
      <c r="O103" s="328"/>
      <c r="P103" s="328"/>
      <c r="Q103" s="133"/>
    </row>
    <row r="104" spans="1:17" ht="12.75">
      <c r="A104" s="114">
        <v>47</v>
      </c>
      <c r="B104" s="128"/>
      <c r="C104" s="114"/>
      <c r="D104" s="129"/>
      <c r="E104" s="9"/>
      <c r="F104" s="9"/>
      <c r="G104" s="9"/>
      <c r="H104" s="9"/>
      <c r="I104" s="91"/>
      <c r="J104" s="9"/>
      <c r="K104" s="99"/>
      <c r="L104" s="106"/>
      <c r="M104" s="328"/>
      <c r="N104" s="328"/>
      <c r="O104" s="328"/>
      <c r="P104" s="328"/>
      <c r="Q104" s="133"/>
    </row>
    <row r="105" spans="1:17" ht="12.75">
      <c r="A105" s="114">
        <v>48</v>
      </c>
      <c r="B105" s="128"/>
      <c r="C105" s="114"/>
      <c r="D105" s="129"/>
      <c r="E105" s="9"/>
      <c r="F105" s="9"/>
      <c r="G105" s="9"/>
      <c r="H105" s="9"/>
      <c r="I105" s="91"/>
      <c r="J105" s="9"/>
      <c r="K105" s="99"/>
      <c r="L105" s="106"/>
      <c r="M105" s="329"/>
      <c r="N105" s="329"/>
      <c r="O105" s="329"/>
      <c r="P105" s="329"/>
      <c r="Q105" s="133"/>
    </row>
    <row r="106" spans="1:17" ht="12.75">
      <c r="A106" s="114">
        <v>49</v>
      </c>
      <c r="B106" s="115"/>
      <c r="C106" s="116"/>
      <c r="D106" s="8"/>
      <c r="E106" s="9"/>
      <c r="F106" s="9"/>
      <c r="G106" s="9"/>
      <c r="H106" s="9"/>
      <c r="I106" s="9"/>
      <c r="J106" s="91"/>
      <c r="K106" s="99"/>
      <c r="L106" s="106"/>
      <c r="M106" s="329"/>
      <c r="N106" s="329"/>
      <c r="O106" s="329"/>
      <c r="P106" s="329"/>
      <c r="Q106" s="133"/>
    </row>
    <row r="107" spans="1:17" ht="12.75">
      <c r="A107" s="114">
        <v>50</v>
      </c>
      <c r="B107" s="128"/>
      <c r="C107" s="114"/>
      <c r="D107" s="129"/>
      <c r="E107" s="9"/>
      <c r="F107" s="9"/>
      <c r="G107" s="9"/>
      <c r="H107" s="9"/>
      <c r="I107" s="91"/>
      <c r="J107" s="9"/>
      <c r="K107" s="99"/>
      <c r="L107" s="106"/>
      <c r="M107" s="329"/>
      <c r="N107" s="329"/>
      <c r="O107" s="329"/>
      <c r="P107" s="329"/>
      <c r="Q107" s="133"/>
    </row>
    <row r="108" spans="1:17" ht="12.75">
      <c r="A108" s="114"/>
      <c r="B108" s="128"/>
      <c r="C108" s="114"/>
      <c r="D108" s="129"/>
      <c r="E108" s="9"/>
      <c r="F108" s="9"/>
      <c r="G108" s="9"/>
      <c r="H108" s="9"/>
      <c r="I108" s="91"/>
      <c r="J108" s="91"/>
      <c r="K108" s="99"/>
      <c r="L108" s="106"/>
      <c r="M108" s="135"/>
      <c r="N108" s="135"/>
      <c r="O108" s="135"/>
      <c r="P108" s="135"/>
      <c r="Q108" s="133"/>
    </row>
    <row r="109" spans="1:17" ht="15.75">
      <c r="A109" t="s">
        <v>144</v>
      </c>
      <c r="E109" s="136">
        <f aca="true" t="shared" si="6" ref="E109:J109">SUM(E58:E108)</f>
        <v>12886</v>
      </c>
      <c r="F109" s="136">
        <f t="shared" si="6"/>
        <v>1516</v>
      </c>
      <c r="G109" s="136">
        <f t="shared" si="6"/>
        <v>4689</v>
      </c>
      <c r="H109" s="136">
        <f t="shared" si="6"/>
        <v>758</v>
      </c>
      <c r="I109" s="136">
        <f t="shared" si="6"/>
        <v>-4689</v>
      </c>
      <c r="J109" s="136">
        <f t="shared" si="6"/>
        <v>11000</v>
      </c>
      <c r="K109" s="27">
        <f>(J109/1000)*10</f>
        <v>110</v>
      </c>
      <c r="P109" s="93"/>
      <c r="Q109" s="136">
        <f>SUM(Q58:Q108)</f>
        <v>0</v>
      </c>
    </row>
    <row r="111" spans="12:17" ht="12.75">
      <c r="L111" s="5">
        <v>10</v>
      </c>
      <c r="M111" s="118">
        <v>31706</v>
      </c>
      <c r="N111" s="119"/>
      <c r="O111" s="119"/>
      <c r="P111" s="119"/>
      <c r="Q111" s="119">
        <v>18</v>
      </c>
    </row>
    <row r="112" spans="12:17" ht="12.75">
      <c r="L112" s="5">
        <v>1</v>
      </c>
      <c r="M112" s="118">
        <v>28260</v>
      </c>
      <c r="N112" s="119"/>
      <c r="O112" s="119"/>
      <c r="P112" s="119"/>
      <c r="Q112" s="119">
        <v>18</v>
      </c>
    </row>
    <row r="113" spans="12:17" ht="12.75">
      <c r="L113" s="5">
        <v>8</v>
      </c>
      <c r="M113" s="118">
        <v>27841</v>
      </c>
      <c r="N113" s="119"/>
      <c r="O113" s="119"/>
      <c r="P113" s="119"/>
      <c r="Q113" s="119">
        <v>17</v>
      </c>
    </row>
    <row r="114" spans="12:17" ht="12.75">
      <c r="L114" s="5">
        <v>2</v>
      </c>
      <c r="M114" s="118">
        <v>27389</v>
      </c>
      <c r="N114" s="119"/>
      <c r="O114" s="119"/>
      <c r="P114" s="119"/>
      <c r="Q114" s="119">
        <v>18</v>
      </c>
    </row>
    <row r="115" spans="12:17" ht="12.75">
      <c r="L115" s="5">
        <v>11</v>
      </c>
      <c r="M115" s="118">
        <v>27364</v>
      </c>
      <c r="N115" s="119"/>
      <c r="O115" s="119"/>
      <c r="P115" s="119"/>
      <c r="Q115" s="119">
        <v>18</v>
      </c>
    </row>
    <row r="116" spans="12:17" ht="12.75">
      <c r="L116" s="5">
        <v>9</v>
      </c>
      <c r="M116" s="118">
        <v>27250</v>
      </c>
      <c r="N116" s="119"/>
      <c r="O116" s="119"/>
      <c r="P116" s="119"/>
      <c r="Q116" s="119">
        <v>18</v>
      </c>
    </row>
    <row r="117" spans="12:17" ht="12.75">
      <c r="L117" s="5">
        <v>7</v>
      </c>
      <c r="M117" s="118">
        <v>26568</v>
      </c>
      <c r="N117" s="119"/>
      <c r="O117" s="119"/>
      <c r="P117" s="119"/>
      <c r="Q117" s="119">
        <v>17</v>
      </c>
    </row>
    <row r="118" spans="12:17" ht="12.75">
      <c r="L118" s="5">
        <v>4</v>
      </c>
      <c r="M118" s="118">
        <v>25854</v>
      </c>
      <c r="N118" s="119"/>
      <c r="O118" s="119"/>
      <c r="P118" s="119"/>
      <c r="Q118" s="119">
        <v>17</v>
      </c>
    </row>
    <row r="119" spans="12:17" ht="12.75">
      <c r="L119" s="5">
        <v>12</v>
      </c>
      <c r="M119" s="118">
        <v>25622</v>
      </c>
      <c r="N119" s="119"/>
      <c r="O119" s="119"/>
      <c r="P119" s="119"/>
      <c r="Q119" s="119">
        <v>18</v>
      </c>
    </row>
    <row r="120" spans="12:17" ht="12.75">
      <c r="L120" s="5">
        <v>5</v>
      </c>
      <c r="M120" s="118">
        <v>25589</v>
      </c>
      <c r="N120" s="119"/>
      <c r="O120" s="119"/>
      <c r="P120" s="119"/>
      <c r="Q120" s="119">
        <v>18</v>
      </c>
    </row>
    <row r="121" spans="12:17" ht="12.75">
      <c r="L121" s="5">
        <v>14</v>
      </c>
      <c r="M121" s="118">
        <v>25221</v>
      </c>
      <c r="N121" s="119"/>
      <c r="O121" s="119"/>
      <c r="P121" s="119"/>
      <c r="Q121" s="119">
        <v>16</v>
      </c>
    </row>
    <row r="122" spans="12:17" ht="12.75">
      <c r="L122" s="5">
        <v>13</v>
      </c>
      <c r="M122" s="118">
        <v>23056</v>
      </c>
      <c r="N122" s="119"/>
      <c r="O122" s="119"/>
      <c r="P122" s="119"/>
      <c r="Q122" s="119">
        <v>17</v>
      </c>
    </row>
    <row r="123" spans="12:17" ht="12.75">
      <c r="L123" s="5">
        <v>6</v>
      </c>
      <c r="M123" s="118">
        <v>22088</v>
      </c>
      <c r="N123" s="119"/>
      <c r="O123" s="119"/>
      <c r="P123" s="119"/>
      <c r="Q123" s="119">
        <v>17</v>
      </c>
    </row>
    <row r="124" spans="12:17" ht="12.75">
      <c r="L124" s="5">
        <v>19</v>
      </c>
      <c r="M124" s="118">
        <v>22083</v>
      </c>
      <c r="N124" s="119"/>
      <c r="O124" s="119"/>
      <c r="P124" s="119"/>
      <c r="Q124" s="119">
        <v>16</v>
      </c>
    </row>
    <row r="125" spans="12:17" ht="12.75">
      <c r="L125" s="5">
        <v>20</v>
      </c>
      <c r="M125" s="118">
        <v>21571</v>
      </c>
      <c r="N125" s="119"/>
      <c r="O125" s="119"/>
      <c r="P125" s="119"/>
      <c r="Q125" s="119">
        <v>18</v>
      </c>
    </row>
    <row r="126" spans="12:17" ht="12.75">
      <c r="L126" s="5">
        <v>21</v>
      </c>
      <c r="M126" s="118">
        <v>21325</v>
      </c>
      <c r="N126" s="119"/>
      <c r="O126" s="119"/>
      <c r="P126" s="119"/>
      <c r="Q126" s="119">
        <v>18</v>
      </c>
    </row>
    <row r="127" spans="12:17" ht="12.75">
      <c r="L127" s="5">
        <v>16</v>
      </c>
      <c r="M127" s="118">
        <v>21016</v>
      </c>
      <c r="N127" s="119"/>
      <c r="O127" s="119"/>
      <c r="P127" s="119"/>
      <c r="Q127" s="119">
        <v>17</v>
      </c>
    </row>
    <row r="128" spans="12:17" ht="12.75">
      <c r="L128" s="5">
        <v>26</v>
      </c>
      <c r="M128" s="120">
        <v>19447</v>
      </c>
      <c r="N128" s="119"/>
      <c r="O128" s="119"/>
      <c r="P128" s="119"/>
      <c r="Q128" s="119">
        <v>16</v>
      </c>
    </row>
    <row r="129" spans="12:17" ht="12.75">
      <c r="L129" s="5">
        <v>27</v>
      </c>
      <c r="M129" s="118">
        <v>18313</v>
      </c>
      <c r="N129" s="119"/>
      <c r="O129" s="119"/>
      <c r="P129" s="119"/>
      <c r="Q129" s="119">
        <v>12</v>
      </c>
    </row>
    <row r="130" spans="12:17" ht="12.75">
      <c r="L130" s="5">
        <v>3</v>
      </c>
      <c r="M130" s="118">
        <v>18118</v>
      </c>
      <c r="N130" s="119"/>
      <c r="O130" s="119"/>
      <c r="P130" s="119"/>
      <c r="Q130" s="119">
        <v>18</v>
      </c>
    </row>
    <row r="131" spans="12:17" ht="12.75">
      <c r="L131" s="5">
        <v>15</v>
      </c>
      <c r="M131" s="118">
        <v>17920</v>
      </c>
      <c r="N131" s="119"/>
      <c r="O131" s="119"/>
      <c r="P131" s="119"/>
      <c r="Q131" s="119">
        <v>10</v>
      </c>
    </row>
    <row r="132" spans="12:17" ht="12.75">
      <c r="L132" s="5">
        <v>17</v>
      </c>
      <c r="M132" s="118">
        <v>16585</v>
      </c>
      <c r="N132" s="119"/>
      <c r="O132" s="119"/>
      <c r="P132" s="119"/>
      <c r="Q132" s="119">
        <v>16</v>
      </c>
    </row>
    <row r="133" spans="12:17" ht="12.75">
      <c r="L133" s="5">
        <v>18</v>
      </c>
      <c r="M133" s="118">
        <v>15168</v>
      </c>
      <c r="N133" s="119"/>
      <c r="O133" s="119"/>
      <c r="P133" s="119"/>
      <c r="Q133" s="119">
        <v>13</v>
      </c>
    </row>
    <row r="134" spans="12:17" ht="12.75">
      <c r="L134" s="5">
        <v>29</v>
      </c>
      <c r="M134" s="118">
        <v>14787</v>
      </c>
      <c r="N134" s="119"/>
      <c r="O134" s="119"/>
      <c r="P134" s="119"/>
      <c r="Q134" s="119">
        <v>11</v>
      </c>
    </row>
    <row r="135" spans="12:17" ht="12.75">
      <c r="L135" s="5">
        <v>25</v>
      </c>
      <c r="M135" s="118">
        <v>11021</v>
      </c>
      <c r="N135" s="119"/>
      <c r="O135" s="119"/>
      <c r="P135" s="119"/>
      <c r="Q135" s="119">
        <v>7</v>
      </c>
    </row>
    <row r="136" spans="12:17" ht="12.75">
      <c r="L136" s="5">
        <v>35</v>
      </c>
      <c r="M136" s="118">
        <v>5191</v>
      </c>
      <c r="N136" s="119"/>
      <c r="O136" s="119"/>
      <c r="P136" s="119"/>
      <c r="Q136" s="119">
        <v>3</v>
      </c>
    </row>
    <row r="137" spans="12:17" ht="12.75">
      <c r="L137" s="5">
        <v>33</v>
      </c>
      <c r="M137" s="118">
        <v>4986</v>
      </c>
      <c r="N137" s="119"/>
      <c r="O137" s="119"/>
      <c r="P137" s="119"/>
      <c r="Q137" s="119">
        <v>4</v>
      </c>
    </row>
    <row r="138" spans="12:17" ht="12.75">
      <c r="L138" s="5">
        <v>24</v>
      </c>
      <c r="M138" s="118">
        <v>4553</v>
      </c>
      <c r="N138" s="119"/>
      <c r="O138" s="119"/>
      <c r="P138" s="119"/>
      <c r="Q138" s="119">
        <v>3</v>
      </c>
    </row>
    <row r="139" spans="12:17" ht="12.75">
      <c r="L139" s="5">
        <v>36</v>
      </c>
      <c r="M139" s="118">
        <v>4328</v>
      </c>
      <c r="N139" s="119"/>
      <c r="O139" s="119"/>
      <c r="P139" s="119"/>
      <c r="Q139" s="119">
        <v>3</v>
      </c>
    </row>
    <row r="140" spans="12:17" ht="12.75">
      <c r="L140" s="5">
        <v>34</v>
      </c>
      <c r="M140" s="118">
        <v>2089</v>
      </c>
      <c r="N140" s="119"/>
      <c r="O140" s="119"/>
      <c r="P140" s="119"/>
      <c r="Q140" s="119">
        <v>2</v>
      </c>
    </row>
    <row r="141" spans="12:17" ht="12.75">
      <c r="L141" s="5">
        <v>23</v>
      </c>
      <c r="M141" s="118">
        <v>2075</v>
      </c>
      <c r="N141" s="119"/>
      <c r="O141" s="119"/>
      <c r="P141" s="119"/>
      <c r="Q141" s="119">
        <v>1</v>
      </c>
    </row>
    <row r="142" spans="12:17" ht="12.75">
      <c r="L142" s="5">
        <v>31</v>
      </c>
      <c r="M142" s="118">
        <v>1636</v>
      </c>
      <c r="N142" s="119"/>
      <c r="O142" s="119"/>
      <c r="P142" s="119"/>
      <c r="Q142" s="119">
        <v>1</v>
      </c>
    </row>
    <row r="143" spans="12:17" ht="12.75">
      <c r="L143" s="5">
        <v>30</v>
      </c>
      <c r="M143" s="118">
        <v>1540</v>
      </c>
      <c r="N143" s="119"/>
      <c r="O143" s="119"/>
      <c r="P143" s="119"/>
      <c r="Q143" s="119">
        <v>1</v>
      </c>
    </row>
    <row r="144" spans="12:17" ht="12.75">
      <c r="L144" s="5">
        <v>22</v>
      </c>
      <c r="M144" s="118">
        <v>1316</v>
      </c>
      <c r="N144" s="119"/>
      <c r="O144" s="119"/>
      <c r="P144" s="119"/>
      <c r="Q144" s="119">
        <v>1</v>
      </c>
    </row>
    <row r="145" spans="12:17" ht="12.75">
      <c r="L145" s="5">
        <v>39</v>
      </c>
      <c r="M145" s="118">
        <v>1268</v>
      </c>
      <c r="N145" s="119"/>
      <c r="O145" s="119"/>
      <c r="P145" s="119"/>
      <c r="Q145" s="119">
        <v>1</v>
      </c>
    </row>
    <row r="146" spans="12:17" ht="12.75">
      <c r="L146" s="5">
        <v>28</v>
      </c>
      <c r="M146" s="118">
        <v>1262</v>
      </c>
      <c r="N146" s="119"/>
      <c r="O146" s="119"/>
      <c r="P146" s="119"/>
      <c r="Q146" s="119">
        <v>1</v>
      </c>
    </row>
    <row r="147" spans="12:17" ht="12.75">
      <c r="L147" s="5">
        <v>32</v>
      </c>
      <c r="M147" s="118">
        <v>1146</v>
      </c>
      <c r="N147" s="119"/>
      <c r="O147" s="119"/>
      <c r="P147" s="119"/>
      <c r="Q147" s="119">
        <v>1</v>
      </c>
    </row>
    <row r="148" spans="12:17" ht="12.75">
      <c r="L148" s="5">
        <v>37</v>
      </c>
      <c r="M148" s="118">
        <v>926</v>
      </c>
      <c r="N148" s="119"/>
      <c r="O148" s="119"/>
      <c r="P148" s="119"/>
      <c r="Q148" s="119">
        <v>1</v>
      </c>
    </row>
    <row r="149" spans="12:17" ht="12.75">
      <c r="L149" s="5">
        <v>38</v>
      </c>
      <c r="M149" s="118">
        <v>0</v>
      </c>
      <c r="N149" s="119"/>
      <c r="O149" s="119"/>
      <c r="P149" s="119"/>
      <c r="Q149" s="119">
        <v>0</v>
      </c>
    </row>
    <row r="150" spans="14:17" ht="15.75">
      <c r="N150" s="123"/>
      <c r="O150" s="123"/>
      <c r="P150" s="123"/>
      <c r="Q150" s="123">
        <f>SUM(Q100:Q149)</f>
        <v>422</v>
      </c>
    </row>
  </sheetData>
  <sheetProtection selectLockedCells="1" selectUnlockedCells="1"/>
  <mergeCells count="56">
    <mergeCell ref="M106:P106"/>
    <mergeCell ref="M107:P107"/>
    <mergeCell ref="M100:P100"/>
    <mergeCell ref="M101:P101"/>
    <mergeCell ref="M102:P102"/>
    <mergeCell ref="M103:P103"/>
    <mergeCell ref="M104:P104"/>
    <mergeCell ref="M105:P105"/>
    <mergeCell ref="M94:P94"/>
    <mergeCell ref="M95:P95"/>
    <mergeCell ref="M96:P96"/>
    <mergeCell ref="M97:P97"/>
    <mergeCell ref="M98:P98"/>
    <mergeCell ref="M99:P99"/>
    <mergeCell ref="M88:P88"/>
    <mergeCell ref="M89:P89"/>
    <mergeCell ref="M90:P90"/>
    <mergeCell ref="M91:P91"/>
    <mergeCell ref="M92:P92"/>
    <mergeCell ref="M93:P93"/>
    <mergeCell ref="M82:P82"/>
    <mergeCell ref="M83:P83"/>
    <mergeCell ref="M84:P84"/>
    <mergeCell ref="M85:P85"/>
    <mergeCell ref="M86:P86"/>
    <mergeCell ref="M87:P87"/>
    <mergeCell ref="M76:P76"/>
    <mergeCell ref="M77:P77"/>
    <mergeCell ref="M78:P78"/>
    <mergeCell ref="M79:P79"/>
    <mergeCell ref="M80:P80"/>
    <mergeCell ref="M81:P81"/>
    <mergeCell ref="M70:P70"/>
    <mergeCell ref="M71:P71"/>
    <mergeCell ref="M72:P72"/>
    <mergeCell ref="M73:P73"/>
    <mergeCell ref="M74:P74"/>
    <mergeCell ref="M75:P75"/>
    <mergeCell ref="M64:P64"/>
    <mergeCell ref="M65:P65"/>
    <mergeCell ref="M66:P66"/>
    <mergeCell ref="M67:P67"/>
    <mergeCell ref="M68:P68"/>
    <mergeCell ref="M69:P69"/>
    <mergeCell ref="M58:P58"/>
    <mergeCell ref="M59:P59"/>
    <mergeCell ref="M60:P60"/>
    <mergeCell ref="M61:P61"/>
    <mergeCell ref="M62:P62"/>
    <mergeCell ref="M63:P63"/>
    <mergeCell ref="A1:K1"/>
    <mergeCell ref="A2:K2"/>
    <mergeCell ref="M2:Q2"/>
    <mergeCell ref="R2:V2"/>
    <mergeCell ref="A55:K55"/>
    <mergeCell ref="A56:K56"/>
  </mergeCells>
  <printOptions/>
  <pageMargins left="0.4" right="0.5" top="0.29444444444444445" bottom="0.2055555555555555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J104"/>
  <sheetViews>
    <sheetView zoomScale="110" zoomScaleNormal="110" zoomScalePageLayoutView="0" workbookViewId="0" topLeftCell="A1">
      <selection activeCell="I38" sqref="I38"/>
    </sheetView>
  </sheetViews>
  <sheetFormatPr defaultColWidth="8.375" defaultRowHeight="12.75" customHeight="1"/>
  <cols>
    <col min="1" max="1" width="3.375" style="1" customWidth="1"/>
    <col min="2" max="2" width="4.375" style="0" customWidth="1"/>
    <col min="3" max="3" width="19.375" style="0" customWidth="1"/>
    <col min="4" max="4" width="20.375" style="0" customWidth="1"/>
    <col min="5" max="7" width="6.375" style="1" customWidth="1"/>
    <col min="8" max="8" width="4.375" style="1" customWidth="1"/>
    <col min="9" max="9" width="4.375" style="0" customWidth="1"/>
    <col min="10" max="10" width="4.375" style="1" customWidth="1"/>
    <col min="11" max="11" width="8.375" style="0" customWidth="1"/>
    <col min="12" max="12" width="7.375" style="0" customWidth="1"/>
    <col min="13" max="13" width="8.375" style="0" hidden="1" customWidth="1"/>
  </cols>
  <sheetData>
    <row r="6" spans="1:10" ht="19.5" customHeight="1">
      <c r="A6" s="323" t="str">
        <f>'turn.bieżący'!A65</f>
        <v>XX Memoriał Józefa Jerominka 2023/24</v>
      </c>
      <c r="B6" s="323"/>
      <c r="C6" s="323"/>
      <c r="D6" s="323"/>
      <c r="E6" s="323"/>
      <c r="F6" s="323"/>
      <c r="G6" s="323"/>
      <c r="H6" s="323"/>
      <c r="I6" s="323"/>
      <c r="J6" s="323"/>
    </row>
    <row r="7" spans="1:10" ht="15.75" customHeight="1">
      <c r="A7" s="321" t="str">
        <f>'turn.bieżący'!A66</f>
        <v>Turniej nr 30 z dnia  09.04.2024 r.</v>
      </c>
      <c r="B7" s="321"/>
      <c r="C7" s="321"/>
      <c r="D7" s="321"/>
      <c r="E7" s="321"/>
      <c r="F7" s="321"/>
      <c r="G7" s="321"/>
      <c r="H7" s="321"/>
      <c r="I7" s="321"/>
      <c r="J7" s="321"/>
    </row>
    <row r="8" spans="1:10" ht="12.75" customHeight="1">
      <c r="A8" s="137" t="s">
        <v>63</v>
      </c>
      <c r="B8" s="137" t="s">
        <v>3</v>
      </c>
      <c r="C8" s="138" t="s">
        <v>64</v>
      </c>
      <c r="D8" s="138" t="s">
        <v>65</v>
      </c>
      <c r="E8" s="137" t="s">
        <v>104</v>
      </c>
      <c r="F8" s="137" t="s">
        <v>7</v>
      </c>
      <c r="G8" s="137" t="s">
        <v>8</v>
      </c>
      <c r="H8" s="137" t="s">
        <v>9</v>
      </c>
      <c r="I8" s="137" t="s">
        <v>10</v>
      </c>
      <c r="J8" s="137" t="s">
        <v>11</v>
      </c>
    </row>
    <row r="9" spans="1:10" ht="12.75" customHeight="1">
      <c r="A9" s="13">
        <f>'turn.bieżący'!A68</f>
        <v>1</v>
      </c>
      <c r="B9" s="13">
        <f>'turn.bieżący'!B68</f>
        <v>20</v>
      </c>
      <c r="C9" s="14" t="str">
        <f>'turn.bieżący'!C68</f>
        <v>Stachowski Jerzy</v>
      </c>
      <c r="D9" s="14" t="str">
        <f>'turn.bieżący'!D68</f>
        <v>LZS Ligota Dolna</v>
      </c>
      <c r="E9" s="18">
        <f>'turn.bieżący'!E68</f>
        <v>855</v>
      </c>
      <c r="F9" s="18">
        <f>'turn.bieżący'!F68</f>
        <v>1360</v>
      </c>
      <c r="G9" s="52">
        <f aca="true" t="shared" si="0" ref="G9:G35">SUM(E9:F9)</f>
        <v>2215</v>
      </c>
      <c r="H9" s="13">
        <f>'turn.bieżący'!H68</f>
        <v>85</v>
      </c>
      <c r="I9" s="13">
        <f>'turn.bieżący'!I68</f>
        <v>16</v>
      </c>
      <c r="J9" s="13">
        <f>'turn.bieżący'!J68</f>
        <v>0</v>
      </c>
    </row>
    <row r="10" spans="1:10" ht="12.75" customHeight="1">
      <c r="A10" s="13">
        <f>'turn.bieżący'!A69</f>
        <v>2</v>
      </c>
      <c r="B10" s="13">
        <f>'turn.bieżący'!B69</f>
        <v>20</v>
      </c>
      <c r="C10" s="14" t="str">
        <f>'turn.bieżący'!C69</f>
        <v>Kamiński Zbigniew</v>
      </c>
      <c r="D10" s="14" t="str">
        <f>'turn.bieżący'!D69</f>
        <v>Lubliniec</v>
      </c>
      <c r="E10" s="18">
        <f>'turn.bieżący'!E69</f>
        <v>1038</v>
      </c>
      <c r="F10" s="18">
        <f>'turn.bieżący'!F69</f>
        <v>1056</v>
      </c>
      <c r="G10" s="52">
        <f t="shared" si="0"/>
        <v>2094</v>
      </c>
      <c r="H10" s="13">
        <f>'turn.bieżący'!H69</f>
        <v>80</v>
      </c>
      <c r="I10" s="13">
        <f>'turn.bieżący'!I69</f>
        <v>11</v>
      </c>
      <c r="J10" s="13">
        <f>'turn.bieżący'!J69</f>
        <v>2</v>
      </c>
    </row>
    <row r="11" spans="1:10" ht="12.75" customHeight="1">
      <c r="A11" s="13">
        <f>'turn.bieżący'!A70</f>
        <v>3</v>
      </c>
      <c r="B11" s="13">
        <f>'turn.bieżący'!B70</f>
        <v>20</v>
      </c>
      <c r="C11" s="14" t="str">
        <f>'turn.bieżący'!C70</f>
        <v>Dybowski Leopold</v>
      </c>
      <c r="D11" s="14" t="str">
        <f>'turn.bieżący'!D70</f>
        <v>LZS Ligota Dolna</v>
      </c>
      <c r="E11" s="18">
        <f>'turn.bieżący'!E70</f>
        <v>1065</v>
      </c>
      <c r="F11" s="18">
        <f>'turn.bieżący'!F70</f>
        <v>981</v>
      </c>
      <c r="G11" s="52">
        <f t="shared" si="0"/>
        <v>2046</v>
      </c>
      <c r="H11" s="13">
        <f>'turn.bieżący'!H70</f>
        <v>70</v>
      </c>
      <c r="I11" s="13">
        <f>'turn.bieżący'!I70</f>
        <v>16</v>
      </c>
      <c r="J11" s="13">
        <f>'turn.bieżący'!J70</f>
        <v>4</v>
      </c>
    </row>
    <row r="12" spans="1:10" ht="12.75" customHeight="1">
      <c r="A12" s="13">
        <f>'turn.bieżący'!A71</f>
        <v>4</v>
      </c>
      <c r="B12" s="13">
        <f>'turn.bieżący'!B71</f>
        <v>20</v>
      </c>
      <c r="C12" s="14" t="str">
        <f>'turn.bieżący'!C71</f>
        <v>Jędruś Łukasz</v>
      </c>
      <c r="D12" s="14" t="s">
        <v>1</v>
      </c>
      <c r="E12" s="18">
        <f>'turn.bieżący'!E71</f>
        <v>753</v>
      </c>
      <c r="F12" s="18">
        <f>'turn.bieżący'!F71</f>
        <v>1097</v>
      </c>
      <c r="G12" s="52">
        <f t="shared" si="0"/>
        <v>1850</v>
      </c>
      <c r="H12" s="13">
        <f>'turn.bieżący'!H71</f>
        <v>65</v>
      </c>
      <c r="I12" s="13">
        <f>'turn.bieżący'!I71</f>
        <v>11</v>
      </c>
      <c r="J12" s="13">
        <f>'turn.bieżący'!J71</f>
        <v>6</v>
      </c>
    </row>
    <row r="13" spans="1:10" ht="12.75" customHeight="1">
      <c r="A13" s="13">
        <f>'turn.bieżący'!A72</f>
        <v>5</v>
      </c>
      <c r="B13" s="13">
        <f>'turn.bieżący'!B72</f>
        <v>20</v>
      </c>
      <c r="C13" s="14" t="str">
        <f>'turn.bieżący'!C72</f>
        <v>Koziorowski Marian</v>
      </c>
      <c r="D13" s="14" t="str">
        <f>'turn.bieżący'!D72</f>
        <v>LZS Ligota Dolna</v>
      </c>
      <c r="E13" s="18">
        <f>'turn.bieżący'!E72</f>
        <v>759</v>
      </c>
      <c r="F13" s="18">
        <f>'turn.bieżący'!F72</f>
        <v>1061</v>
      </c>
      <c r="G13" s="52">
        <f t="shared" si="0"/>
        <v>1820</v>
      </c>
      <c r="H13" s="13">
        <f>'turn.bieżący'!H72</f>
        <v>60</v>
      </c>
      <c r="I13" s="13">
        <f>'turn.bieżący'!I72</f>
        <v>0</v>
      </c>
      <c r="J13" s="13">
        <f>'turn.bieżący'!J72</f>
        <v>6</v>
      </c>
    </row>
    <row r="14" spans="1:10" ht="12.75" customHeight="1">
      <c r="A14" s="13">
        <f>'turn.bieżący'!A73</f>
        <v>6</v>
      </c>
      <c r="B14" s="13">
        <f>'turn.bieżący'!B73</f>
        <v>20</v>
      </c>
      <c r="C14" s="14" t="str">
        <f>'turn.bieżący'!C73</f>
        <v>Kempa Bogdan</v>
      </c>
      <c r="D14" s="14" t="str">
        <f>'turn.bieżący'!D73</f>
        <v>KS Kuźnia Zawadzkie</v>
      </c>
      <c r="E14" s="18">
        <f>'turn.bieżący'!E73</f>
        <v>805</v>
      </c>
      <c r="F14" s="18">
        <f>'turn.bieżący'!F73</f>
        <v>916</v>
      </c>
      <c r="G14" s="52">
        <f t="shared" si="0"/>
        <v>1721</v>
      </c>
      <c r="H14" s="13">
        <f>'turn.bieżący'!H73</f>
        <v>55</v>
      </c>
      <c r="I14" s="13">
        <f>'turn.bieżący'!I73</f>
        <v>0</v>
      </c>
      <c r="J14" s="13">
        <f>'turn.bieżący'!J73</f>
        <v>4</v>
      </c>
    </row>
    <row r="15" spans="1:10" ht="12.75" customHeight="1">
      <c r="A15" s="13">
        <f>'turn.bieżący'!A74</f>
        <v>7</v>
      </c>
      <c r="B15" s="13">
        <f>'turn.bieżący'!B74</f>
        <v>20</v>
      </c>
      <c r="C15" s="14" t="str">
        <f>'turn.bieżący'!C74</f>
        <v>Knopik Józef</v>
      </c>
      <c r="D15" s="14" t="str">
        <f>'turn.bieżący'!D74</f>
        <v>LZS Ligota Dolna</v>
      </c>
      <c r="E15" s="18">
        <f>'turn.bieżący'!E74</f>
        <v>994</v>
      </c>
      <c r="F15" s="18">
        <f>'turn.bieżący'!F74</f>
        <v>679</v>
      </c>
      <c r="G15" s="52">
        <f t="shared" si="0"/>
        <v>1673</v>
      </c>
      <c r="H15" s="13">
        <f>'turn.bieżący'!H74</f>
        <v>44</v>
      </c>
      <c r="I15" s="13">
        <f>'turn.bieżący'!I74</f>
        <v>0</v>
      </c>
      <c r="J15" s="13">
        <f>'turn.bieżący'!J74</f>
        <v>0</v>
      </c>
    </row>
    <row r="16" spans="1:10" ht="12.75" customHeight="1">
      <c r="A16" s="13">
        <f>'turn.bieżący'!A75</f>
        <v>8</v>
      </c>
      <c r="B16" s="13">
        <f>'turn.bieżący'!B75</f>
        <v>20</v>
      </c>
      <c r="C16" s="14" t="str">
        <f>'turn.bieżący'!C75</f>
        <v>Urbańczyk Ewald</v>
      </c>
      <c r="D16" s="14" t="str">
        <f>'turn.bieżący'!D75</f>
        <v>KS Kuźnia Zawadzkie</v>
      </c>
      <c r="E16" s="18">
        <f>'turn.bieżący'!E75</f>
        <v>841</v>
      </c>
      <c r="F16" s="18">
        <f>'turn.bieżący'!F75</f>
        <v>697</v>
      </c>
      <c r="G16" s="52">
        <f t="shared" si="0"/>
        <v>1538</v>
      </c>
      <c r="H16" s="13">
        <f>'turn.bieżący'!H75</f>
        <v>0</v>
      </c>
      <c r="I16" s="13">
        <f>'turn.bieżący'!I75</f>
        <v>0</v>
      </c>
      <c r="J16" s="13">
        <f>'turn.bieżący'!J75</f>
        <v>4</v>
      </c>
    </row>
    <row r="17" spans="1:10" ht="13.5" customHeight="1">
      <c r="A17" s="13">
        <f>'turn.bieżący'!A76</f>
        <v>9</v>
      </c>
      <c r="B17" s="13">
        <f>'turn.bieżący'!B76</f>
        <v>20</v>
      </c>
      <c r="C17" s="14" t="str">
        <f>'turn.bieżący'!C76</f>
        <v>Kędzia Stanisław</v>
      </c>
      <c r="D17" s="14" t="str">
        <f>'turn.bieżący'!D76</f>
        <v>LZS Ligota Dolna</v>
      </c>
      <c r="E17" s="18">
        <f>'turn.bieżący'!E76</f>
        <v>530</v>
      </c>
      <c r="F17" s="18">
        <f>'turn.bieżący'!F76</f>
        <v>960</v>
      </c>
      <c r="G17" s="52">
        <f t="shared" si="0"/>
        <v>1490</v>
      </c>
      <c r="H17" s="13">
        <f>'turn.bieżący'!H76</f>
        <v>0</v>
      </c>
      <c r="I17" s="13">
        <f>'turn.bieżący'!I76</f>
        <v>0</v>
      </c>
      <c r="J17" s="13">
        <f>'turn.bieżący'!J76</f>
        <v>4</v>
      </c>
    </row>
    <row r="18" spans="1:10" ht="13.5" customHeight="1">
      <c r="A18" s="13">
        <f>'turn.bieżący'!A77</f>
        <v>10</v>
      </c>
      <c r="B18" s="13">
        <f>'turn.bieżący'!B77</f>
        <v>20</v>
      </c>
      <c r="C18" s="14" t="str">
        <f>'turn.bieżący'!C77</f>
        <v>Koza Bogdan</v>
      </c>
      <c r="D18" s="14" t="str">
        <f>'turn.bieżący'!D77</f>
        <v>KSS Pawonków</v>
      </c>
      <c r="E18" s="18">
        <f>'turn.bieżący'!E77</f>
        <v>589</v>
      </c>
      <c r="F18" s="18">
        <f>'turn.bieżący'!F77</f>
        <v>852</v>
      </c>
      <c r="G18" s="52">
        <f t="shared" si="0"/>
        <v>1441</v>
      </c>
      <c r="H18" s="13">
        <f>'turn.bieżący'!H77</f>
        <v>0</v>
      </c>
      <c r="I18" s="13">
        <f>'turn.bieżący'!I77</f>
        <v>0</v>
      </c>
      <c r="J18" s="13">
        <f>'turn.bieżący'!J77</f>
        <v>4</v>
      </c>
    </row>
    <row r="19" spans="1:10" ht="13.5" customHeight="1">
      <c r="A19" s="13">
        <f>'turn.bieżący'!A78</f>
        <v>11</v>
      </c>
      <c r="B19" s="13">
        <f>'turn.bieżący'!B78</f>
        <v>20</v>
      </c>
      <c r="C19" s="14" t="str">
        <f>'turn.bieżący'!C78</f>
        <v>Słociński Adam</v>
      </c>
      <c r="D19" s="14" t="str">
        <f>'turn.bieżący'!D78</f>
        <v>KSS Pawonków</v>
      </c>
      <c r="E19" s="18">
        <f>'turn.bieżący'!E78</f>
        <v>966</v>
      </c>
      <c r="F19" s="18">
        <f>'turn.bieżący'!F78</f>
        <v>421</v>
      </c>
      <c r="G19" s="52">
        <f t="shared" si="0"/>
        <v>1387</v>
      </c>
      <c r="H19" s="13">
        <f>'turn.bieżący'!H78</f>
        <v>0</v>
      </c>
      <c r="I19" s="13">
        <f>'turn.bieżący'!I78</f>
        <v>0</v>
      </c>
      <c r="J19" s="13">
        <f>'turn.bieżący'!J78</f>
        <v>6</v>
      </c>
    </row>
    <row r="20" spans="1:10" ht="13.5" customHeight="1">
      <c r="A20" s="13">
        <f>'turn.bieżący'!A79</f>
        <v>12</v>
      </c>
      <c r="B20" s="13">
        <f>'turn.bieżący'!B79</f>
        <v>20</v>
      </c>
      <c r="C20" s="14" t="str">
        <f>'turn.bieżący'!C79</f>
        <v>Gigiel Wacław</v>
      </c>
      <c r="D20" s="14" t="str">
        <f>'turn.bieżący'!D79</f>
        <v>LZS Ligota Dolna</v>
      </c>
      <c r="E20" s="18">
        <f>'turn.bieżący'!E79</f>
        <v>484</v>
      </c>
      <c r="F20" s="18">
        <f>'turn.bieżący'!F79</f>
        <v>862</v>
      </c>
      <c r="G20" s="52">
        <f t="shared" si="0"/>
        <v>1346</v>
      </c>
      <c r="H20" s="13">
        <f>'turn.bieżący'!H79</f>
        <v>0</v>
      </c>
      <c r="I20" s="13">
        <f>'turn.bieżący'!I79</f>
        <v>0</v>
      </c>
      <c r="J20" s="13">
        <f>'turn.bieżący'!J79</f>
        <v>2</v>
      </c>
    </row>
    <row r="21" spans="1:10" ht="13.5" customHeight="1">
      <c r="A21" s="13">
        <f>'turn.bieżący'!A80</f>
        <v>13</v>
      </c>
      <c r="B21" s="13">
        <f>'turn.bieżący'!B80</f>
        <v>20</v>
      </c>
      <c r="C21" s="14" t="str">
        <f>'turn.bieżący'!C80</f>
        <v>Koziorowski Piotr</v>
      </c>
      <c r="D21" s="14" t="str">
        <f>'turn.bieżący'!D80</f>
        <v>LZS Ligota Dolna</v>
      </c>
      <c r="E21" s="18">
        <f>'turn.bieżący'!E80</f>
        <v>544</v>
      </c>
      <c r="F21" s="18">
        <f>'turn.bieżący'!F80</f>
        <v>802</v>
      </c>
      <c r="G21" s="52">
        <f t="shared" si="0"/>
        <v>1346</v>
      </c>
      <c r="H21" s="13">
        <f>'turn.bieżący'!H80</f>
        <v>0</v>
      </c>
      <c r="I21" s="13">
        <f>'turn.bieżący'!I80</f>
        <v>0</v>
      </c>
      <c r="J21" s="13">
        <f>'turn.bieżący'!J80</f>
        <v>4</v>
      </c>
    </row>
    <row r="22" spans="1:10" ht="13.5" customHeight="1">
      <c r="A22" s="13">
        <f>'turn.bieżący'!A81</f>
        <v>14</v>
      </c>
      <c r="B22" s="13">
        <f>'turn.bieżący'!B81</f>
        <v>20</v>
      </c>
      <c r="C22" s="14" t="str">
        <f>'turn.bieżący'!C81</f>
        <v>Deptała Leon</v>
      </c>
      <c r="D22" s="14" t="str">
        <f>'turn.bieżący'!D81</f>
        <v>Skat Kolonowskie</v>
      </c>
      <c r="E22" s="18">
        <f>'turn.bieżący'!E81</f>
        <v>428</v>
      </c>
      <c r="F22" s="18">
        <f>'turn.bieżący'!F81</f>
        <v>916</v>
      </c>
      <c r="G22" s="52">
        <f t="shared" si="0"/>
        <v>1344</v>
      </c>
      <c r="H22" s="13">
        <f>'turn.bieżący'!H81</f>
        <v>0</v>
      </c>
      <c r="I22" s="13">
        <f>'turn.bieżący'!I81</f>
        <v>0</v>
      </c>
      <c r="J22" s="13">
        <f>'turn.bieżący'!J81</f>
        <v>2</v>
      </c>
    </row>
    <row r="23" spans="1:10" ht="13.5" customHeight="1">
      <c r="A23" s="13">
        <f>'turn.bieżący'!A82</f>
        <v>15</v>
      </c>
      <c r="B23" s="13">
        <f>'turn.bieżący'!B82</f>
        <v>20</v>
      </c>
      <c r="C23" s="14" t="str">
        <f>'turn.bieżący'!C82</f>
        <v>Kukowka Henryk</v>
      </c>
      <c r="D23" s="14" t="str">
        <f>'turn.bieżący'!D82</f>
        <v>KSS Pawonków</v>
      </c>
      <c r="E23" s="18">
        <f>'turn.bieżący'!E82</f>
        <v>556</v>
      </c>
      <c r="F23" s="18">
        <f>'turn.bieżący'!F82</f>
        <v>770</v>
      </c>
      <c r="G23" s="52">
        <f t="shared" si="0"/>
        <v>1326</v>
      </c>
      <c r="H23" s="13">
        <f>'turn.bieżący'!H82</f>
        <v>0</v>
      </c>
      <c r="I23" s="13">
        <f>'turn.bieżący'!I82</f>
        <v>0</v>
      </c>
      <c r="J23" s="13">
        <f>'turn.bieżący'!J82</f>
        <v>6</v>
      </c>
    </row>
    <row r="24" spans="1:10" ht="13.5" customHeight="1">
      <c r="A24" s="13">
        <f>'turn.bieżący'!A83</f>
        <v>16</v>
      </c>
      <c r="B24" s="13">
        <f>'turn.bieżący'!B83</f>
        <v>20</v>
      </c>
      <c r="C24" s="14" t="str">
        <f>'turn.bieżący'!C83</f>
        <v>Marchewka Zygmunt</v>
      </c>
      <c r="D24" s="14" t="str">
        <f>'turn.bieżący'!D83</f>
        <v>Rusinowice</v>
      </c>
      <c r="E24" s="18">
        <f>'turn.bieżący'!E83</f>
        <v>694</v>
      </c>
      <c r="F24" s="18">
        <f>'turn.bieżący'!F83</f>
        <v>568</v>
      </c>
      <c r="G24" s="52">
        <f t="shared" si="0"/>
        <v>1262</v>
      </c>
      <c r="H24" s="13">
        <f>'turn.bieżący'!H83</f>
        <v>0</v>
      </c>
      <c r="I24" s="13">
        <f>'turn.bieżący'!I83</f>
        <v>0</v>
      </c>
      <c r="J24" s="13">
        <f>'turn.bieżący'!J83</f>
        <v>2</v>
      </c>
    </row>
    <row r="25" spans="1:10" ht="13.5" customHeight="1">
      <c r="A25" s="13">
        <f>'turn.bieżący'!A84</f>
        <v>17</v>
      </c>
      <c r="B25" s="13">
        <f>'turn.bieżący'!B84</f>
        <v>20</v>
      </c>
      <c r="C25" s="14" t="str">
        <f>'turn.bieżący'!C84</f>
        <v>Morawiec Bronisław</v>
      </c>
      <c r="D25" s="14" t="str">
        <f>'turn.bieżący'!D84</f>
        <v>LZS Ligota Dolna</v>
      </c>
      <c r="E25" s="18">
        <f>'turn.bieżący'!E84</f>
        <v>811</v>
      </c>
      <c r="F25" s="18">
        <f>'turn.bieżący'!F84</f>
        <v>447</v>
      </c>
      <c r="G25" s="52">
        <f t="shared" si="0"/>
        <v>1258</v>
      </c>
      <c r="H25" s="13">
        <f>'turn.bieżący'!H84</f>
        <v>0</v>
      </c>
      <c r="I25" s="13">
        <f>'turn.bieżący'!I84</f>
        <v>0</v>
      </c>
      <c r="J25" s="13">
        <f>'turn.bieżący'!J84</f>
        <v>10</v>
      </c>
    </row>
    <row r="26" spans="1:10" ht="13.5" customHeight="1">
      <c r="A26" s="13">
        <f>'turn.bieżący'!A85</f>
        <v>18</v>
      </c>
      <c r="B26" s="13">
        <f>'turn.bieżący'!B85</f>
        <v>20</v>
      </c>
      <c r="C26" s="14" t="str">
        <f>'turn.bieżący'!C85</f>
        <v>Brand Roman</v>
      </c>
      <c r="D26" s="14" t="str">
        <f>'turn.bieżący'!D85</f>
        <v>LZS Ligota Dolna</v>
      </c>
      <c r="E26" s="18">
        <f>'turn.bieżący'!E85</f>
        <v>286</v>
      </c>
      <c r="F26" s="18">
        <f>'turn.bieżący'!F85</f>
        <v>952</v>
      </c>
      <c r="G26" s="52">
        <f t="shared" si="0"/>
        <v>1238</v>
      </c>
      <c r="H26" s="13">
        <f>'turn.bieżący'!H85</f>
        <v>0</v>
      </c>
      <c r="I26" s="13">
        <f>'turn.bieżący'!I85</f>
        <v>0</v>
      </c>
      <c r="J26" s="13">
        <f>'turn.bieżący'!J85</f>
        <v>12</v>
      </c>
    </row>
    <row r="27" spans="1:10" ht="13.5" customHeight="1">
      <c r="A27" s="13">
        <f>'turn.bieżący'!A86</f>
        <v>19</v>
      </c>
      <c r="B27" s="13">
        <f>'turn.bieżący'!B86</f>
        <v>20</v>
      </c>
      <c r="C27" s="14" t="str">
        <f>'turn.bieżący'!C86</f>
        <v>Doleżych Zygmunt</v>
      </c>
      <c r="D27" s="14" t="str">
        <f>'turn.bieżący'!D86</f>
        <v>KSS Pawonków</v>
      </c>
      <c r="E27" s="18">
        <f>'turn.bieżący'!E86</f>
        <v>483</v>
      </c>
      <c r="F27" s="18">
        <f>'turn.bieżący'!F86</f>
        <v>693</v>
      </c>
      <c r="G27" s="52">
        <f t="shared" si="0"/>
        <v>1176</v>
      </c>
      <c r="H27" s="13">
        <f>'turn.bieżący'!H86</f>
        <v>0</v>
      </c>
      <c r="I27" s="13">
        <f>'turn.bieżący'!I86</f>
        <v>0</v>
      </c>
      <c r="J27" s="13">
        <f>'turn.bieżący'!J86</f>
        <v>8</v>
      </c>
    </row>
    <row r="28" spans="1:10" ht="13.5" customHeight="1">
      <c r="A28" s="13">
        <f>'turn.bieżący'!A87</f>
        <v>20</v>
      </c>
      <c r="B28" s="13">
        <f>'turn.bieżący'!B87</f>
        <v>20</v>
      </c>
      <c r="C28" s="14" t="str">
        <f>'turn.bieżący'!C87</f>
        <v>Kurzac Łukasz</v>
      </c>
      <c r="D28" s="14" t="str">
        <f>'turn.bieżący'!D87</f>
        <v>Rusinowice</v>
      </c>
      <c r="E28" s="18">
        <f>'turn.bieżący'!E87</f>
        <v>803</v>
      </c>
      <c r="F28" s="18">
        <f>'turn.bieżący'!F87</f>
        <v>366</v>
      </c>
      <c r="G28" s="52">
        <f t="shared" si="0"/>
        <v>1169</v>
      </c>
      <c r="H28" s="13">
        <f>'turn.bieżący'!H87</f>
        <v>0</v>
      </c>
      <c r="I28" s="13">
        <f>'turn.bieżący'!I87</f>
        <v>0</v>
      </c>
      <c r="J28" s="13">
        <f>'turn.bieżący'!J87</f>
        <v>4</v>
      </c>
    </row>
    <row r="29" spans="1:10" ht="13.5" customHeight="1">
      <c r="A29" s="13">
        <f>'turn.bieżący'!A88</f>
        <v>21</v>
      </c>
      <c r="B29" s="13">
        <f>'turn.bieżący'!B88</f>
        <v>20</v>
      </c>
      <c r="C29" s="14" t="str">
        <f>'turn.bieżący'!C88</f>
        <v>Madera Joachim</v>
      </c>
      <c r="D29" s="14" t="str">
        <f>'turn.bieżący'!D88</f>
        <v>Kotórz Mały</v>
      </c>
      <c r="E29" s="18">
        <f>'turn.bieżący'!E88</f>
        <v>519</v>
      </c>
      <c r="F29" s="18">
        <f>'turn.bieżący'!F88</f>
        <v>608</v>
      </c>
      <c r="G29" s="52">
        <f t="shared" si="0"/>
        <v>1127</v>
      </c>
      <c r="H29" s="13">
        <f>'turn.bieżący'!H88</f>
        <v>0</v>
      </c>
      <c r="I29" s="13">
        <f>'turn.bieżący'!I88</f>
        <v>0</v>
      </c>
      <c r="J29" s="13">
        <f>'turn.bieżący'!J88</f>
        <v>10</v>
      </c>
    </row>
    <row r="30" spans="1:10" ht="13.5" customHeight="1">
      <c r="A30" s="13">
        <f>'turn.bieżący'!A89</f>
        <v>22</v>
      </c>
      <c r="B30" s="13">
        <f>'turn.bieżący'!B89</f>
        <v>20</v>
      </c>
      <c r="C30" s="14" t="str">
        <f>'turn.bieżący'!C89</f>
        <v>Machoń Jarosław</v>
      </c>
      <c r="D30" s="14" t="str">
        <f>'turn.bieżący'!D89</f>
        <v>LZS Ligota Dolna</v>
      </c>
      <c r="E30" s="18">
        <f>'turn.bieżący'!E89</f>
        <v>432</v>
      </c>
      <c r="F30" s="18">
        <f>'turn.bieżący'!F89</f>
        <v>572</v>
      </c>
      <c r="G30" s="52">
        <f t="shared" si="0"/>
        <v>1004</v>
      </c>
      <c r="H30" s="13">
        <f>'turn.bieżący'!H89</f>
        <v>0</v>
      </c>
      <c r="I30" s="13">
        <f>'turn.bieżący'!I89</f>
        <v>0</v>
      </c>
      <c r="J30" s="13">
        <f>'turn.bieżący'!J89</f>
        <v>4</v>
      </c>
    </row>
    <row r="31" spans="1:10" ht="13.5" customHeight="1">
      <c r="A31" s="13">
        <f>'turn.bieżący'!A90</f>
        <v>23</v>
      </c>
      <c r="B31" s="13">
        <f>'turn.bieżący'!B90</f>
        <v>20</v>
      </c>
      <c r="C31" s="14" t="str">
        <f>'turn.bieżący'!C90</f>
        <v>Bryłka Ernest</v>
      </c>
      <c r="D31" s="14" t="str">
        <f>'turn.bieżący'!D90</f>
        <v>KS Kuźnia Zawadzkie</v>
      </c>
      <c r="E31" s="18">
        <f>'turn.bieżący'!E90</f>
        <v>552</v>
      </c>
      <c r="F31" s="18">
        <f>'turn.bieżący'!F90</f>
        <v>415</v>
      </c>
      <c r="G31" s="52">
        <f t="shared" si="0"/>
        <v>967</v>
      </c>
      <c r="H31" s="13">
        <f>'turn.bieżący'!H90</f>
        <v>0</v>
      </c>
      <c r="I31" s="13">
        <f>'turn.bieżący'!I90</f>
        <v>0</v>
      </c>
      <c r="J31" s="13">
        <f>'turn.bieżący'!J90</f>
        <v>16</v>
      </c>
    </row>
    <row r="32" spans="1:10" ht="13.5" customHeight="1">
      <c r="A32" s="13">
        <f>'turn.bieżący'!A91</f>
        <v>24</v>
      </c>
      <c r="B32" s="13">
        <f>'turn.bieżący'!B91</f>
        <v>20</v>
      </c>
      <c r="C32" s="14" t="str">
        <f>'turn.bieżący'!C91</f>
        <v>Kuźniak Przemysław</v>
      </c>
      <c r="D32" s="14" t="str">
        <f>'turn.bieżący'!D91</f>
        <v>LZS Ligota Dolna</v>
      </c>
      <c r="E32" s="18">
        <f>'turn.bieżący'!E91</f>
        <v>715</v>
      </c>
      <c r="F32" s="18">
        <f>'turn.bieżący'!F91</f>
        <v>228</v>
      </c>
      <c r="G32" s="52">
        <f t="shared" si="0"/>
        <v>943</v>
      </c>
      <c r="H32" s="13">
        <f>'turn.bieżący'!H91</f>
        <v>0</v>
      </c>
      <c r="I32" s="13">
        <f>'turn.bieżący'!I91</f>
        <v>0</v>
      </c>
      <c r="J32" s="13">
        <f>'turn.bieżący'!J91</f>
        <v>10</v>
      </c>
    </row>
    <row r="33" spans="1:10" ht="13.5" customHeight="1">
      <c r="A33" s="13">
        <f>'turn.bieżący'!A92</f>
        <v>25</v>
      </c>
      <c r="B33" s="13">
        <f>'turn.bieżący'!B92</f>
        <v>20</v>
      </c>
      <c r="C33" s="14" t="str">
        <f>'turn.bieżący'!C92</f>
        <v>Kościelny Roman</v>
      </c>
      <c r="D33" s="14" t="str">
        <f>'turn.bieżący'!D92</f>
        <v>Skat Kolonowskie</v>
      </c>
      <c r="E33" s="18">
        <f>'turn.bieżący'!E92</f>
        <v>373</v>
      </c>
      <c r="F33" s="18">
        <f>'turn.bieżący'!F92</f>
        <v>495</v>
      </c>
      <c r="G33" s="52">
        <f t="shared" si="0"/>
        <v>868</v>
      </c>
      <c r="H33" s="13">
        <f>'turn.bieżący'!H92</f>
        <v>0</v>
      </c>
      <c r="I33" s="13">
        <f>'turn.bieżący'!I92</f>
        <v>0</v>
      </c>
      <c r="J33" s="13">
        <f>'turn.bieżący'!J92</f>
        <v>8</v>
      </c>
    </row>
    <row r="34" spans="1:10" ht="13.5" customHeight="1">
      <c r="A34" s="13">
        <f>'turn.bieżący'!A93</f>
        <v>26</v>
      </c>
      <c r="B34" s="13">
        <f>'turn.bieżący'!B93</f>
        <v>20</v>
      </c>
      <c r="C34" s="14" t="str">
        <f>'turn.bieżący'!C93</f>
        <v>Świtała Franciszek</v>
      </c>
      <c r="D34" s="14" t="str">
        <f>'turn.bieżący'!D93</f>
        <v>KS Kuźnia Zawadzkie</v>
      </c>
      <c r="E34" s="18">
        <f>'turn.bieżący'!E93</f>
        <v>696</v>
      </c>
      <c r="F34" s="18">
        <f>'turn.bieżący'!F93</f>
        <v>124</v>
      </c>
      <c r="G34" s="52">
        <f t="shared" si="0"/>
        <v>820</v>
      </c>
      <c r="H34" s="13">
        <f>'turn.bieżący'!H93</f>
        <v>0</v>
      </c>
      <c r="I34" s="13">
        <f>'turn.bieżący'!I93</f>
        <v>0</v>
      </c>
      <c r="J34" s="13">
        <f>'turn.bieżący'!J93</f>
        <v>6</v>
      </c>
    </row>
    <row r="35" spans="1:10" ht="13.5" customHeight="1">
      <c r="A35" s="13">
        <f>'turn.bieżący'!A94</f>
        <v>27</v>
      </c>
      <c r="B35" s="13">
        <f>'turn.bieżący'!B94</f>
        <v>20</v>
      </c>
      <c r="C35" s="14" t="str">
        <f>'turn.bieżący'!C94</f>
        <v>Skubała Roman</v>
      </c>
      <c r="D35" s="14" t="str">
        <f>'turn.bieżący'!D94</f>
        <v>LZS Ligota Dolna</v>
      </c>
      <c r="E35" s="18">
        <f>'turn.bieżący'!E94</f>
        <v>260</v>
      </c>
      <c r="F35" s="18">
        <f>'turn.bieżący'!F94</f>
        <v>340</v>
      </c>
      <c r="G35" s="52">
        <f t="shared" si="0"/>
        <v>600</v>
      </c>
      <c r="H35" s="13">
        <f>'turn.bieżący'!H94</f>
        <v>0</v>
      </c>
      <c r="I35" s="13">
        <f>'turn.bieżący'!I94</f>
        <v>0</v>
      </c>
      <c r="J35" s="13">
        <f>'turn.bieżący'!J94</f>
        <v>8</v>
      </c>
    </row>
    <row r="36" spans="2:10" ht="16.5" customHeight="1">
      <c r="B36" s="75">
        <f>SUM(B9:B35)</f>
        <v>540</v>
      </c>
      <c r="C36" s="76" t="s">
        <v>65</v>
      </c>
      <c r="D36" s="77">
        <v>27</v>
      </c>
      <c r="E36" s="86">
        <v>731</v>
      </c>
      <c r="F36" s="86">
        <f>D36+E36</f>
        <v>758</v>
      </c>
      <c r="G36" s="87"/>
      <c r="H36" s="75">
        <f>SUM(H9:H35)</f>
        <v>459</v>
      </c>
      <c r="I36" s="75">
        <f>SUM(I9:I35)</f>
        <v>54</v>
      </c>
      <c r="J36" s="75">
        <f>SUM(J9:J35)</f>
        <v>152</v>
      </c>
    </row>
    <row r="37" spans="5:10" ht="16.5" customHeight="1">
      <c r="E37" s="330" t="s">
        <v>105</v>
      </c>
      <c r="F37" s="330"/>
      <c r="G37" s="330"/>
      <c r="H37" s="330"/>
      <c r="I37" s="318">
        <v>4512</v>
      </c>
      <c r="J37" s="318"/>
    </row>
    <row r="38" spans="5:10" ht="16.5" customHeight="1">
      <c r="E38" s="331" t="s">
        <v>106</v>
      </c>
      <c r="F38" s="331"/>
      <c r="G38" s="331"/>
      <c r="H38" s="331"/>
      <c r="I38" s="320">
        <v>110</v>
      </c>
      <c r="J38" s="320"/>
    </row>
    <row r="39" spans="3:10" ht="16.5" customHeight="1">
      <c r="C39" s="140"/>
      <c r="D39" s="140"/>
      <c r="E39" s="331" t="s">
        <v>116</v>
      </c>
      <c r="F39" s="331"/>
      <c r="G39" s="331"/>
      <c r="H39" s="331"/>
      <c r="I39" s="320">
        <v>0</v>
      </c>
      <c r="J39" s="320"/>
    </row>
    <row r="40" spans="3:10" ht="16.5" customHeight="1">
      <c r="C40" s="140"/>
      <c r="D40" s="140"/>
      <c r="E40" s="330" t="s">
        <v>108</v>
      </c>
      <c r="F40" s="330"/>
      <c r="G40" s="330"/>
      <c r="H40" s="330"/>
      <c r="I40" s="317">
        <f>SUM(J36+I37+I38-I39)</f>
        <v>4774</v>
      </c>
      <c r="J40" s="317"/>
    </row>
    <row r="41" spans="3:6" ht="12.75" customHeight="1">
      <c r="C41" s="140"/>
      <c r="D41" s="140"/>
      <c r="E41" s="141"/>
      <c r="F41" s="142"/>
    </row>
    <row r="42" spans="3:6" ht="12.75" customHeight="1">
      <c r="C42" s="140"/>
      <c r="D42" s="140"/>
      <c r="E42" s="141"/>
      <c r="F42" s="142"/>
    </row>
    <row r="43" spans="3:6" ht="12.75" customHeight="1">
      <c r="C43" s="140"/>
      <c r="D43" s="140"/>
      <c r="E43" s="141"/>
      <c r="F43" s="142"/>
    </row>
    <row r="44" spans="3:6" ht="12.75" customHeight="1">
      <c r="C44" s="143"/>
      <c r="D44" s="140"/>
      <c r="E44" s="141"/>
      <c r="F44" s="142"/>
    </row>
    <row r="45" spans="3:6" ht="12.75" customHeight="1">
      <c r="C45" s="143"/>
      <c r="D45" s="140"/>
      <c r="E45" s="141"/>
      <c r="F45" s="142"/>
    </row>
    <row r="46" spans="3:6" ht="12.75" customHeight="1">
      <c r="C46" s="143"/>
      <c r="D46" s="140"/>
      <c r="E46" s="141"/>
      <c r="F46" s="142"/>
    </row>
    <row r="47" spans="3:6" ht="12.75" customHeight="1">
      <c r="C47" s="143"/>
      <c r="D47" s="140"/>
      <c r="E47" s="141"/>
      <c r="F47" s="142"/>
    </row>
    <row r="48" spans="3:6" ht="12.75" customHeight="1">
      <c r="C48" s="143"/>
      <c r="D48" s="140"/>
      <c r="E48" s="141"/>
      <c r="F48" s="142"/>
    </row>
    <row r="49" spans="3:6" ht="12.75" customHeight="1">
      <c r="C49" s="140"/>
      <c r="D49" s="144"/>
      <c r="E49" s="141"/>
      <c r="F49" s="142"/>
    </row>
    <row r="50" spans="3:6" ht="12.75" customHeight="1">
      <c r="C50" s="140"/>
      <c r="D50" s="144"/>
      <c r="E50" s="141"/>
      <c r="F50" s="142"/>
    </row>
    <row r="51" spans="3:6" ht="12.75" customHeight="1">
      <c r="C51" s="140"/>
      <c r="D51" s="144"/>
      <c r="E51" s="141"/>
      <c r="F51" s="142"/>
    </row>
    <row r="52" spans="3:6" ht="12.75" customHeight="1">
      <c r="C52" s="140"/>
      <c r="D52" s="144"/>
      <c r="E52" s="141"/>
      <c r="F52" s="142"/>
    </row>
    <row r="53" spans="3:6" ht="12.75" customHeight="1">
      <c r="C53" s="140"/>
      <c r="D53" s="140"/>
      <c r="E53" s="141"/>
      <c r="F53" s="142"/>
    </row>
    <row r="54" spans="3:6" ht="12.75" customHeight="1">
      <c r="C54" s="140"/>
      <c r="D54" s="140"/>
      <c r="E54" s="141"/>
      <c r="F54" s="142"/>
    </row>
    <row r="55" spans="3:6" ht="12.75" customHeight="1">
      <c r="C55" s="140"/>
      <c r="D55" s="140"/>
      <c r="E55" s="141"/>
      <c r="F55" s="142"/>
    </row>
    <row r="56" spans="3:6" ht="12.75" customHeight="1">
      <c r="C56" s="140"/>
      <c r="D56" s="140"/>
      <c r="E56" s="141"/>
      <c r="F56" s="142"/>
    </row>
    <row r="57" spans="3:6" ht="12.75" customHeight="1">
      <c r="C57" s="140"/>
      <c r="D57" s="140"/>
      <c r="E57" s="141"/>
      <c r="F57" s="142"/>
    </row>
    <row r="58" spans="3:6" ht="12.75" customHeight="1">
      <c r="C58" s="140"/>
      <c r="D58" s="140"/>
      <c r="E58" s="141"/>
      <c r="F58" s="142"/>
    </row>
    <row r="59" spans="3:6" ht="12.75" customHeight="1">
      <c r="C59" s="140"/>
      <c r="D59" s="140"/>
      <c r="E59" s="141"/>
      <c r="F59" s="142"/>
    </row>
    <row r="60" spans="3:6" ht="12.75" customHeight="1">
      <c r="C60" s="140"/>
      <c r="D60" s="140"/>
      <c r="E60" s="141"/>
      <c r="F60" s="142"/>
    </row>
    <row r="61" spans="1:10" ht="16.5" customHeight="1">
      <c r="A61" s="321" t="s">
        <v>102</v>
      </c>
      <c r="B61" s="321"/>
      <c r="C61" s="321"/>
      <c r="D61" s="321"/>
      <c r="E61" s="321"/>
      <c r="F61" s="321"/>
      <c r="G61" s="321"/>
      <c r="H61" s="321"/>
      <c r="I61" s="321"/>
      <c r="J61" s="321"/>
    </row>
    <row r="62" spans="1:10" ht="16.5" customHeight="1">
      <c r="A62" s="321" t="s">
        <v>211</v>
      </c>
      <c r="B62" s="321"/>
      <c r="C62" s="321"/>
      <c r="D62" s="321"/>
      <c r="E62" s="321"/>
      <c r="F62" s="321"/>
      <c r="G62" s="321"/>
      <c r="H62" s="321"/>
      <c r="I62" s="321"/>
      <c r="J62" s="321"/>
    </row>
    <row r="63" spans="1:10" ht="14.25" customHeight="1">
      <c r="A63" s="137" t="s">
        <v>63</v>
      </c>
      <c r="B63" s="137" t="s">
        <v>3</v>
      </c>
      <c r="C63" s="138" t="s">
        <v>64</v>
      </c>
      <c r="D63" s="138" t="s">
        <v>65</v>
      </c>
      <c r="E63" s="137" t="s">
        <v>104</v>
      </c>
      <c r="F63" s="137" t="s">
        <v>7</v>
      </c>
      <c r="G63" s="137" t="s">
        <v>8</v>
      </c>
      <c r="H63" s="137" t="s">
        <v>9</v>
      </c>
      <c r="I63" s="137" t="s">
        <v>10</v>
      </c>
      <c r="J63" s="137" t="s">
        <v>11</v>
      </c>
    </row>
    <row r="64" spans="1:10" ht="13.5" customHeight="1">
      <c r="A64" s="13">
        <v>1</v>
      </c>
      <c r="B64" s="13">
        <v>20</v>
      </c>
      <c r="C64" s="37" t="s">
        <v>43</v>
      </c>
      <c r="D64" s="37" t="s">
        <v>1</v>
      </c>
      <c r="E64" s="13">
        <v>855</v>
      </c>
      <c r="F64" s="13">
        <v>1360</v>
      </c>
      <c r="G64" s="32">
        <v>2215</v>
      </c>
      <c r="H64" s="13">
        <v>85</v>
      </c>
      <c r="I64" s="13">
        <v>16</v>
      </c>
      <c r="J64" s="13">
        <v>0</v>
      </c>
    </row>
    <row r="65" spans="1:10" ht="13.5" customHeight="1">
      <c r="A65" s="13">
        <v>2</v>
      </c>
      <c r="B65" s="13">
        <v>20</v>
      </c>
      <c r="C65" s="37" t="s">
        <v>80</v>
      </c>
      <c r="D65" s="37" t="s">
        <v>81</v>
      </c>
      <c r="E65" s="13">
        <v>1038</v>
      </c>
      <c r="F65" s="13">
        <v>1056</v>
      </c>
      <c r="G65" s="32">
        <v>2094</v>
      </c>
      <c r="H65" s="13">
        <v>80</v>
      </c>
      <c r="I65" s="13">
        <v>11</v>
      </c>
      <c r="J65" s="13">
        <v>2</v>
      </c>
    </row>
    <row r="66" spans="1:10" ht="13.5" customHeight="1">
      <c r="A66" s="13">
        <v>3</v>
      </c>
      <c r="B66" s="13">
        <v>20</v>
      </c>
      <c r="C66" s="37" t="s">
        <v>53</v>
      </c>
      <c r="D66" s="37" t="s">
        <v>1</v>
      </c>
      <c r="E66" s="13">
        <v>1065</v>
      </c>
      <c r="F66" s="13">
        <v>981</v>
      </c>
      <c r="G66" s="32">
        <v>2046</v>
      </c>
      <c r="H66" s="13">
        <v>70</v>
      </c>
      <c r="I66" s="13">
        <v>16</v>
      </c>
      <c r="J66" s="13">
        <v>4</v>
      </c>
    </row>
    <row r="67" spans="1:10" ht="13.5" customHeight="1">
      <c r="A67" s="13">
        <v>4</v>
      </c>
      <c r="B67" s="13">
        <v>20</v>
      </c>
      <c r="C67" s="37" t="s">
        <v>73</v>
      </c>
      <c r="D67" s="37" t="s">
        <v>1</v>
      </c>
      <c r="E67" s="13">
        <v>753</v>
      </c>
      <c r="F67" s="13">
        <v>1097</v>
      </c>
      <c r="G67" s="32">
        <v>1850</v>
      </c>
      <c r="H67" s="13">
        <v>65</v>
      </c>
      <c r="I67" s="13">
        <v>11</v>
      </c>
      <c r="J67" s="13">
        <v>6</v>
      </c>
    </row>
    <row r="68" spans="1:10" ht="13.5" customHeight="1">
      <c r="A68" s="13">
        <v>5</v>
      </c>
      <c r="B68" s="13">
        <v>20</v>
      </c>
      <c r="C68" s="37" t="s">
        <v>39</v>
      </c>
      <c r="D68" s="37" t="s">
        <v>1</v>
      </c>
      <c r="E68" s="13">
        <v>759</v>
      </c>
      <c r="F68" s="13">
        <v>1061</v>
      </c>
      <c r="G68" s="32">
        <v>1820</v>
      </c>
      <c r="H68" s="13">
        <v>60</v>
      </c>
      <c r="I68" s="13">
        <v>0</v>
      </c>
      <c r="J68" s="13">
        <v>6</v>
      </c>
    </row>
    <row r="69" spans="1:10" ht="13.5" customHeight="1">
      <c r="A69" s="13">
        <v>6</v>
      </c>
      <c r="B69" s="13">
        <v>20</v>
      </c>
      <c r="C69" s="37" t="s">
        <v>58</v>
      </c>
      <c r="D69" s="37" t="s">
        <v>35</v>
      </c>
      <c r="E69" s="13">
        <v>805</v>
      </c>
      <c r="F69" s="13">
        <v>916</v>
      </c>
      <c r="G69" s="32">
        <v>1721</v>
      </c>
      <c r="H69" s="13">
        <v>55</v>
      </c>
      <c r="I69" s="13">
        <v>0</v>
      </c>
      <c r="J69" s="13">
        <v>4</v>
      </c>
    </row>
    <row r="70" spans="1:10" ht="13.5" customHeight="1">
      <c r="A70" s="13">
        <v>7</v>
      </c>
      <c r="B70" s="13">
        <v>20</v>
      </c>
      <c r="C70" s="37" t="s">
        <v>36</v>
      </c>
      <c r="D70" s="37" t="s">
        <v>1</v>
      </c>
      <c r="E70" s="13">
        <v>994</v>
      </c>
      <c r="F70" s="13">
        <v>679</v>
      </c>
      <c r="G70" s="32">
        <v>1673</v>
      </c>
      <c r="H70" s="13">
        <v>44</v>
      </c>
      <c r="I70" s="13">
        <v>0</v>
      </c>
      <c r="J70" s="13">
        <v>0</v>
      </c>
    </row>
    <row r="71" spans="1:10" ht="13.5" customHeight="1">
      <c r="A71" s="13">
        <v>8</v>
      </c>
      <c r="B71" s="13">
        <v>20</v>
      </c>
      <c r="C71" s="37" t="s">
        <v>49</v>
      </c>
      <c r="D71" s="37" t="s">
        <v>35</v>
      </c>
      <c r="E71" s="13">
        <v>841</v>
      </c>
      <c r="F71" s="13">
        <v>697</v>
      </c>
      <c r="G71" s="32">
        <v>1538</v>
      </c>
      <c r="H71" s="13">
        <v>0</v>
      </c>
      <c r="I71" s="13">
        <v>0</v>
      </c>
      <c r="J71" s="13">
        <v>4</v>
      </c>
    </row>
    <row r="72" spans="1:10" ht="13.5" customHeight="1">
      <c r="A72" s="13">
        <v>9</v>
      </c>
      <c r="B72" s="13">
        <v>20</v>
      </c>
      <c r="C72" s="37" t="s">
        <v>38</v>
      </c>
      <c r="D72" s="37" t="s">
        <v>1</v>
      </c>
      <c r="E72" s="13">
        <v>530</v>
      </c>
      <c r="F72" s="13">
        <v>960</v>
      </c>
      <c r="G72" s="32">
        <v>1490</v>
      </c>
      <c r="H72" s="13">
        <v>0</v>
      </c>
      <c r="I72" s="13">
        <v>0</v>
      </c>
      <c r="J72" s="13">
        <v>4</v>
      </c>
    </row>
    <row r="73" spans="1:10" ht="13.5" customHeight="1">
      <c r="A73" s="13">
        <v>10</v>
      </c>
      <c r="B73" s="13">
        <v>20</v>
      </c>
      <c r="C73" s="37" t="s">
        <v>56</v>
      </c>
      <c r="D73" s="37" t="s">
        <v>42</v>
      </c>
      <c r="E73" s="13">
        <v>589</v>
      </c>
      <c r="F73" s="13">
        <v>852</v>
      </c>
      <c r="G73" s="32">
        <v>1441</v>
      </c>
      <c r="H73" s="13">
        <v>0</v>
      </c>
      <c r="I73" s="13">
        <v>0</v>
      </c>
      <c r="J73" s="13">
        <v>4</v>
      </c>
    </row>
    <row r="74" spans="1:10" ht="13.5" customHeight="1">
      <c r="A74" s="13">
        <v>11</v>
      </c>
      <c r="B74" s="13">
        <v>20</v>
      </c>
      <c r="C74" s="37" t="s">
        <v>48</v>
      </c>
      <c r="D74" s="37" t="s">
        <v>42</v>
      </c>
      <c r="E74" s="13">
        <v>966</v>
      </c>
      <c r="F74" s="13">
        <v>421</v>
      </c>
      <c r="G74" s="32">
        <v>1387</v>
      </c>
      <c r="H74" s="13">
        <v>0</v>
      </c>
      <c r="I74" s="13">
        <v>0</v>
      </c>
      <c r="J74" s="13">
        <v>6</v>
      </c>
    </row>
    <row r="75" spans="1:10" ht="13.5" customHeight="1">
      <c r="A75" s="13">
        <v>12</v>
      </c>
      <c r="B75" s="13">
        <v>20</v>
      </c>
      <c r="C75" s="37" t="s">
        <v>55</v>
      </c>
      <c r="D75" s="37" t="s">
        <v>1</v>
      </c>
      <c r="E75" s="13">
        <v>484</v>
      </c>
      <c r="F75" s="13">
        <v>862</v>
      </c>
      <c r="G75" s="32">
        <v>1346</v>
      </c>
      <c r="H75" s="13">
        <v>0</v>
      </c>
      <c r="I75" s="13">
        <v>0</v>
      </c>
      <c r="J75" s="13">
        <v>2</v>
      </c>
    </row>
    <row r="76" spans="1:10" ht="13.5" customHeight="1">
      <c r="A76" s="13">
        <v>13</v>
      </c>
      <c r="B76" s="13">
        <v>20</v>
      </c>
      <c r="C76" s="37" t="s">
        <v>0</v>
      </c>
      <c r="D76" s="37" t="s">
        <v>1</v>
      </c>
      <c r="E76" s="13">
        <v>544</v>
      </c>
      <c r="F76" s="13">
        <v>802</v>
      </c>
      <c r="G76" s="32">
        <v>1346</v>
      </c>
      <c r="H76" s="13">
        <v>0</v>
      </c>
      <c r="I76" s="13">
        <v>0</v>
      </c>
      <c r="J76" s="13">
        <v>4</v>
      </c>
    </row>
    <row r="77" spans="1:10" ht="13.5" customHeight="1">
      <c r="A77" s="13">
        <v>14</v>
      </c>
      <c r="B77" s="13">
        <v>20</v>
      </c>
      <c r="C77" s="37" t="s">
        <v>37</v>
      </c>
      <c r="D77" s="37" t="s">
        <v>31</v>
      </c>
      <c r="E77" s="13">
        <v>428</v>
      </c>
      <c r="F77" s="13">
        <v>916</v>
      </c>
      <c r="G77" s="32">
        <v>1344</v>
      </c>
      <c r="H77" s="13">
        <v>0</v>
      </c>
      <c r="I77" s="13">
        <v>0</v>
      </c>
      <c r="J77" s="13">
        <v>2</v>
      </c>
    </row>
    <row r="78" spans="1:10" ht="13.5" customHeight="1">
      <c r="A78" s="13">
        <v>15</v>
      </c>
      <c r="B78" s="13">
        <v>20</v>
      </c>
      <c r="C78" s="37" t="s">
        <v>50</v>
      </c>
      <c r="D78" s="37" t="s">
        <v>42</v>
      </c>
      <c r="E78" s="13">
        <v>556</v>
      </c>
      <c r="F78" s="13">
        <v>770</v>
      </c>
      <c r="G78" s="32">
        <v>1326</v>
      </c>
      <c r="H78" s="13">
        <v>0</v>
      </c>
      <c r="I78" s="13">
        <v>0</v>
      </c>
      <c r="J78" s="13">
        <v>6</v>
      </c>
    </row>
    <row r="79" spans="1:10" ht="13.5" customHeight="1">
      <c r="A79" s="13">
        <v>16</v>
      </c>
      <c r="B79" s="13">
        <v>20</v>
      </c>
      <c r="C79" s="37" t="s">
        <v>77</v>
      </c>
      <c r="D79" s="37" t="s">
        <v>71</v>
      </c>
      <c r="E79" s="13">
        <v>694</v>
      </c>
      <c r="F79" s="13">
        <v>568</v>
      </c>
      <c r="G79" s="32">
        <v>1262</v>
      </c>
      <c r="H79" s="13">
        <v>0</v>
      </c>
      <c r="I79" s="13">
        <v>0</v>
      </c>
      <c r="J79" s="13">
        <v>2</v>
      </c>
    </row>
    <row r="80" spans="1:10" ht="13.5" customHeight="1">
      <c r="A80" s="13">
        <v>17</v>
      </c>
      <c r="B80" s="13">
        <v>20</v>
      </c>
      <c r="C80" s="37" t="s">
        <v>44</v>
      </c>
      <c r="D80" s="37" t="s">
        <v>1</v>
      </c>
      <c r="E80" s="13">
        <v>811</v>
      </c>
      <c r="F80" s="13">
        <v>447</v>
      </c>
      <c r="G80" s="32">
        <v>1258</v>
      </c>
      <c r="H80" s="13">
        <v>0</v>
      </c>
      <c r="I80" s="13">
        <v>0</v>
      </c>
      <c r="J80" s="13">
        <v>10</v>
      </c>
    </row>
    <row r="81" spans="1:10" ht="13.5" customHeight="1">
      <c r="A81" s="13">
        <v>18</v>
      </c>
      <c r="B81" s="13">
        <v>20</v>
      </c>
      <c r="C81" s="37" t="s">
        <v>40</v>
      </c>
      <c r="D81" s="37" t="s">
        <v>1</v>
      </c>
      <c r="E81" s="13">
        <v>286</v>
      </c>
      <c r="F81" s="13">
        <v>952</v>
      </c>
      <c r="G81" s="32">
        <v>1238</v>
      </c>
      <c r="H81" s="13">
        <v>0</v>
      </c>
      <c r="I81" s="13">
        <v>0</v>
      </c>
      <c r="J81" s="13">
        <v>12</v>
      </c>
    </row>
    <row r="82" spans="1:10" ht="13.5" customHeight="1">
      <c r="A82" s="13">
        <v>19</v>
      </c>
      <c r="B82" s="13">
        <v>20</v>
      </c>
      <c r="C82" s="37" t="s">
        <v>41</v>
      </c>
      <c r="D82" s="37" t="s">
        <v>42</v>
      </c>
      <c r="E82" s="13">
        <v>483</v>
      </c>
      <c r="F82" s="13">
        <v>693</v>
      </c>
      <c r="G82" s="32">
        <v>1176</v>
      </c>
      <c r="H82" s="13">
        <v>0</v>
      </c>
      <c r="I82" s="13">
        <v>0</v>
      </c>
      <c r="J82" s="13">
        <v>8</v>
      </c>
    </row>
    <row r="83" spans="1:10" ht="13.5" customHeight="1">
      <c r="A83" s="13">
        <v>20</v>
      </c>
      <c r="B83" s="13">
        <v>20</v>
      </c>
      <c r="C83" s="37" t="s">
        <v>70</v>
      </c>
      <c r="D83" s="37" t="s">
        <v>71</v>
      </c>
      <c r="E83" s="13">
        <v>803</v>
      </c>
      <c r="F83" s="13">
        <v>366</v>
      </c>
      <c r="G83" s="32">
        <v>1169</v>
      </c>
      <c r="H83" s="13">
        <v>0</v>
      </c>
      <c r="I83" s="13">
        <v>0</v>
      </c>
      <c r="J83" s="13">
        <v>4</v>
      </c>
    </row>
    <row r="84" spans="1:10" ht="13.5" customHeight="1">
      <c r="A84" s="13">
        <v>21</v>
      </c>
      <c r="B84" s="13">
        <v>20</v>
      </c>
      <c r="C84" s="37" t="s">
        <v>92</v>
      </c>
      <c r="D84" s="37" t="s">
        <v>93</v>
      </c>
      <c r="E84" s="13">
        <v>519</v>
      </c>
      <c r="F84" s="13">
        <v>608</v>
      </c>
      <c r="G84" s="32">
        <v>1127</v>
      </c>
      <c r="H84" s="13">
        <v>0</v>
      </c>
      <c r="I84" s="13">
        <v>0</v>
      </c>
      <c r="J84" s="13">
        <v>10</v>
      </c>
    </row>
    <row r="85" spans="1:10" ht="13.5" customHeight="1">
      <c r="A85" s="13">
        <v>22</v>
      </c>
      <c r="B85" s="13">
        <v>20</v>
      </c>
      <c r="C85" s="37" t="s">
        <v>47</v>
      </c>
      <c r="D85" s="37" t="s">
        <v>1</v>
      </c>
      <c r="E85" s="13">
        <v>432</v>
      </c>
      <c r="F85" s="13">
        <v>572</v>
      </c>
      <c r="G85" s="32">
        <v>1004</v>
      </c>
      <c r="H85" s="13">
        <v>0</v>
      </c>
      <c r="I85" s="13">
        <v>0</v>
      </c>
      <c r="J85" s="13">
        <v>4</v>
      </c>
    </row>
    <row r="86" spans="1:10" ht="13.5" customHeight="1">
      <c r="A86" s="13">
        <v>23</v>
      </c>
      <c r="B86" s="13">
        <v>20</v>
      </c>
      <c r="C86" s="37" t="s">
        <v>34</v>
      </c>
      <c r="D86" s="37" t="s">
        <v>35</v>
      </c>
      <c r="E86" s="13">
        <v>552</v>
      </c>
      <c r="F86" s="13">
        <v>415</v>
      </c>
      <c r="G86" s="32">
        <v>967</v>
      </c>
      <c r="H86" s="13">
        <v>0</v>
      </c>
      <c r="I86" s="13">
        <v>0</v>
      </c>
      <c r="J86" s="13">
        <v>16</v>
      </c>
    </row>
    <row r="87" spans="1:10" ht="13.5" customHeight="1">
      <c r="A87" s="13">
        <v>24</v>
      </c>
      <c r="B87" s="13">
        <v>20</v>
      </c>
      <c r="C87" s="37" t="s">
        <v>59</v>
      </c>
      <c r="D87" s="37" t="s">
        <v>1</v>
      </c>
      <c r="E87" s="13">
        <v>715</v>
      </c>
      <c r="F87" s="13">
        <v>228</v>
      </c>
      <c r="G87" s="32">
        <v>943</v>
      </c>
      <c r="H87" s="13">
        <v>0</v>
      </c>
      <c r="I87" s="13">
        <v>0</v>
      </c>
      <c r="J87" s="13">
        <v>10</v>
      </c>
    </row>
    <row r="88" spans="1:10" ht="13.5" customHeight="1">
      <c r="A88" s="13">
        <v>25</v>
      </c>
      <c r="B88" s="13">
        <v>20</v>
      </c>
      <c r="C88" s="37" t="s">
        <v>30</v>
      </c>
      <c r="D88" s="37" t="s">
        <v>31</v>
      </c>
      <c r="E88" s="13">
        <v>373</v>
      </c>
      <c r="F88" s="13">
        <v>495</v>
      </c>
      <c r="G88" s="32">
        <v>868</v>
      </c>
      <c r="H88" s="13">
        <v>0</v>
      </c>
      <c r="I88" s="13">
        <v>0</v>
      </c>
      <c r="J88" s="13">
        <v>8</v>
      </c>
    </row>
    <row r="89" spans="1:10" ht="13.5" customHeight="1">
      <c r="A89" s="13">
        <v>26</v>
      </c>
      <c r="B89" s="13">
        <v>20</v>
      </c>
      <c r="C89" s="37" t="s">
        <v>52</v>
      </c>
      <c r="D89" s="37" t="s">
        <v>35</v>
      </c>
      <c r="E89" s="13">
        <v>696</v>
      </c>
      <c r="F89" s="13">
        <v>124</v>
      </c>
      <c r="G89" s="32">
        <v>820</v>
      </c>
      <c r="H89" s="13">
        <v>0</v>
      </c>
      <c r="I89" s="13">
        <v>0</v>
      </c>
      <c r="J89" s="13">
        <v>6</v>
      </c>
    </row>
    <row r="90" spans="1:10" ht="13.5" customHeight="1">
      <c r="A90" s="13">
        <v>27</v>
      </c>
      <c r="B90" s="13">
        <v>20</v>
      </c>
      <c r="C90" s="37" t="s">
        <v>51</v>
      </c>
      <c r="D90" s="37" t="s">
        <v>1</v>
      </c>
      <c r="E90" s="13">
        <v>260</v>
      </c>
      <c r="F90" s="13">
        <v>340</v>
      </c>
      <c r="G90" s="32">
        <v>600</v>
      </c>
      <c r="H90" s="13">
        <v>0</v>
      </c>
      <c r="I90" s="13">
        <v>0</v>
      </c>
      <c r="J90" s="13">
        <v>8</v>
      </c>
    </row>
    <row r="91" spans="2:10" ht="16.5" customHeight="1">
      <c r="B91" s="75">
        <f>SUM(B64:B90)</f>
        <v>540</v>
      </c>
      <c r="C91" s="76" t="s">
        <v>65</v>
      </c>
      <c r="D91" s="77">
        <v>27</v>
      </c>
      <c r="E91" s="86">
        <v>731</v>
      </c>
      <c r="F91" s="86">
        <f>D91+E91</f>
        <v>758</v>
      </c>
      <c r="G91" s="87"/>
      <c r="H91" s="75">
        <f>SUM(H64:H90)</f>
        <v>459</v>
      </c>
      <c r="I91" s="75">
        <f>SUM(I64:I90)</f>
        <v>54</v>
      </c>
      <c r="J91" s="75">
        <f>SUM(J64:J90)</f>
        <v>152</v>
      </c>
    </row>
    <row r="92" spans="2:10" ht="16.5" customHeight="1">
      <c r="B92" s="47"/>
      <c r="C92" s="74"/>
      <c r="D92" s="79"/>
      <c r="E92" s="330" t="s">
        <v>105</v>
      </c>
      <c r="F92" s="330"/>
      <c r="G92" s="330"/>
      <c r="H92" s="330"/>
      <c r="I92" s="318">
        <v>4512</v>
      </c>
      <c r="J92" s="318"/>
    </row>
    <row r="93" spans="5:10" ht="16.5" customHeight="1">
      <c r="E93" s="331" t="s">
        <v>106</v>
      </c>
      <c r="F93" s="331"/>
      <c r="G93" s="331"/>
      <c r="H93" s="331"/>
      <c r="I93" s="320">
        <v>110</v>
      </c>
      <c r="J93" s="320"/>
    </row>
    <row r="94" spans="5:10" ht="16.5" customHeight="1">
      <c r="E94" s="331" t="s">
        <v>116</v>
      </c>
      <c r="F94" s="331"/>
      <c r="G94" s="331"/>
      <c r="H94" s="331"/>
      <c r="I94" s="320">
        <v>0</v>
      </c>
      <c r="J94" s="320"/>
    </row>
    <row r="95" spans="5:10" ht="16.5" customHeight="1">
      <c r="E95" s="330" t="s">
        <v>108</v>
      </c>
      <c r="F95" s="330"/>
      <c r="G95" s="330"/>
      <c r="H95" s="330"/>
      <c r="I95" s="317">
        <f>SUM(J91+I92+I93-I94)</f>
        <v>4774</v>
      </c>
      <c r="J95" s="317"/>
    </row>
    <row r="98" spans="3:6" ht="12.75" customHeight="1">
      <c r="C98" s="143"/>
      <c r="D98" s="140"/>
      <c r="E98" s="145"/>
      <c r="F98" s="3"/>
    </row>
    <row r="99" spans="3:6" ht="12.75" customHeight="1">
      <c r="C99" s="140"/>
      <c r="D99" s="144"/>
      <c r="E99" s="145"/>
      <c r="F99" s="142"/>
    </row>
    <row r="100" spans="3:6" ht="12.75" customHeight="1">
      <c r="C100" s="140"/>
      <c r="D100" s="144"/>
      <c r="E100" s="141"/>
      <c r="F100" s="142"/>
    </row>
    <row r="101" spans="3:6" ht="12.75" customHeight="1">
      <c r="C101" s="140"/>
      <c r="D101" s="144"/>
      <c r="E101" s="3"/>
      <c r="F101" s="3"/>
    </row>
    <row r="102" spans="3:4" ht="12.75" customHeight="1">
      <c r="C102" s="140"/>
      <c r="D102" s="144"/>
    </row>
    <row r="104" spans="5:6" ht="12.75" customHeight="1">
      <c r="E104" s="28"/>
      <c r="F104" s="28"/>
    </row>
  </sheetData>
  <sheetProtection selectLockedCells="1" selectUnlockedCells="1"/>
  <mergeCells count="20">
    <mergeCell ref="E95:H95"/>
    <mergeCell ref="I95:J95"/>
    <mergeCell ref="E92:H92"/>
    <mergeCell ref="I92:J92"/>
    <mergeCell ref="E93:H93"/>
    <mergeCell ref="I93:J93"/>
    <mergeCell ref="E94:H94"/>
    <mergeCell ref="I94:J94"/>
    <mergeCell ref="E39:H39"/>
    <mergeCell ref="I39:J39"/>
    <mergeCell ref="E40:H40"/>
    <mergeCell ref="I40:J40"/>
    <mergeCell ref="A61:J61"/>
    <mergeCell ref="A62:J62"/>
    <mergeCell ref="A6:J6"/>
    <mergeCell ref="A7:J7"/>
    <mergeCell ref="E37:H37"/>
    <mergeCell ref="I37:J37"/>
    <mergeCell ref="E38:H38"/>
    <mergeCell ref="I38:J38"/>
  </mergeCells>
  <printOptions/>
  <pageMargins left="0.7479166666666667" right="0.6097222222222223" top="0.5201388888888889" bottom="0.5701388888888889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18"/>
  <sheetViews>
    <sheetView zoomScale="110" zoomScaleNormal="110" zoomScalePageLayoutView="0" workbookViewId="0" topLeftCell="A65">
      <selection activeCell="M70" sqref="M70"/>
    </sheetView>
  </sheetViews>
  <sheetFormatPr defaultColWidth="8.375" defaultRowHeight="12.75"/>
  <cols>
    <col min="1" max="1" width="3.375" style="0" customWidth="1"/>
    <col min="2" max="2" width="4.375" style="1" customWidth="1"/>
    <col min="3" max="3" width="18.375" style="0" customWidth="1"/>
    <col min="4" max="4" width="21.375" style="0" customWidth="1"/>
    <col min="5" max="6" width="6.375" style="33" customWidth="1"/>
    <col min="7" max="7" width="6.375" style="31" customWidth="1"/>
    <col min="8" max="8" width="5.375" style="4" customWidth="1"/>
    <col min="9" max="10" width="4.375" style="4" customWidth="1"/>
    <col min="11" max="11" width="3.375" style="4" customWidth="1"/>
    <col min="12" max="12" width="3.375" style="0" customWidth="1"/>
    <col min="13" max="13" width="17.375" style="0" customWidth="1"/>
    <col min="14" max="16" width="6.375" style="0" customWidth="1"/>
    <col min="17" max="19" width="4.375" style="0" customWidth="1"/>
    <col min="20" max="20" width="3.375" style="0" customWidth="1"/>
  </cols>
  <sheetData>
    <row r="1" spans="1:10" ht="12.75">
      <c r="A1" s="327" t="s">
        <v>212</v>
      </c>
      <c r="B1" s="327"/>
      <c r="C1" s="327"/>
      <c r="D1" s="327"/>
      <c r="E1" s="327"/>
      <c r="F1" s="327"/>
      <c r="G1" s="327"/>
      <c r="H1" s="327"/>
      <c r="I1" s="327"/>
      <c r="J1" s="327"/>
    </row>
    <row r="2" spans="1:20" ht="12.75">
      <c r="A2" s="146" t="s">
        <v>63</v>
      </c>
      <c r="B2" s="113" t="s">
        <v>3</v>
      </c>
      <c r="C2" s="146" t="s">
        <v>64</v>
      </c>
      <c r="D2" s="146" t="s">
        <v>65</v>
      </c>
      <c r="E2" s="147" t="s">
        <v>104</v>
      </c>
      <c r="F2" s="147" t="s">
        <v>7</v>
      </c>
      <c r="G2" s="147" t="s">
        <v>8</v>
      </c>
      <c r="H2" s="148" t="s">
        <v>9</v>
      </c>
      <c r="I2" s="148" t="s">
        <v>10</v>
      </c>
      <c r="J2" s="148" t="s">
        <v>11</v>
      </c>
      <c r="K2" s="4" t="s">
        <v>67</v>
      </c>
      <c r="L2" s="1" t="s">
        <v>207</v>
      </c>
      <c r="N2" s="113" t="s">
        <v>104</v>
      </c>
      <c r="O2" s="113" t="s">
        <v>7</v>
      </c>
      <c r="P2" s="113" t="s">
        <v>8</v>
      </c>
      <c r="Q2" s="149" t="s">
        <v>213</v>
      </c>
      <c r="R2" s="149" t="s">
        <v>10</v>
      </c>
      <c r="S2" s="149" t="s">
        <v>159</v>
      </c>
      <c r="T2" s="149" t="s">
        <v>214</v>
      </c>
    </row>
    <row r="3" spans="1:20" ht="12.75">
      <c r="A3" s="37">
        <v>1</v>
      </c>
      <c r="B3" s="150">
        <v>20</v>
      </c>
      <c r="C3" s="121" t="s">
        <v>37</v>
      </c>
      <c r="D3" s="122" t="s">
        <v>31</v>
      </c>
      <c r="E3" s="151">
        <v>428</v>
      </c>
      <c r="F3" s="151">
        <v>916</v>
      </c>
      <c r="G3" s="151">
        <v>1344</v>
      </c>
      <c r="H3" s="151">
        <v>0</v>
      </c>
      <c r="I3" s="151">
        <v>0</v>
      </c>
      <c r="J3" s="151">
        <v>2</v>
      </c>
      <c r="K3" s="151">
        <v>1</v>
      </c>
      <c r="L3" s="152">
        <v>1</v>
      </c>
      <c r="M3" s="153" t="s">
        <v>37</v>
      </c>
      <c r="N3" s="37">
        <f>'lista.startowa'!K4</f>
        <v>1144</v>
      </c>
      <c r="O3" s="37">
        <f>'lista.startowa'!M4</f>
        <v>1258</v>
      </c>
      <c r="P3" s="154">
        <f>'lista.startowa'!O4</f>
        <v>2402</v>
      </c>
      <c r="Q3" s="154">
        <f>'lista.startowa'!P4</f>
        <v>70</v>
      </c>
      <c r="R3" s="154">
        <f>'lista.startowa'!Q4</f>
        <v>14</v>
      </c>
      <c r="S3" s="154">
        <f>'lista.startowa'!R4</f>
        <v>2</v>
      </c>
      <c r="T3" s="154">
        <f>'lista.startowa'!S4</f>
        <v>1</v>
      </c>
    </row>
    <row r="4" spans="1:20" ht="12.75">
      <c r="A4" s="37">
        <v>2</v>
      </c>
      <c r="B4" s="150">
        <v>20</v>
      </c>
      <c r="C4" s="155" t="s">
        <v>36</v>
      </c>
      <c r="D4" s="156" t="s">
        <v>1</v>
      </c>
      <c r="E4" s="151">
        <v>994</v>
      </c>
      <c r="F4" s="151">
        <v>679</v>
      </c>
      <c r="G4" s="151">
        <v>1673</v>
      </c>
      <c r="H4" s="151">
        <v>44</v>
      </c>
      <c r="I4" s="151">
        <v>0</v>
      </c>
      <c r="J4" s="151">
        <v>0</v>
      </c>
      <c r="K4" s="151">
        <v>1</v>
      </c>
      <c r="L4" s="152">
        <v>2</v>
      </c>
      <c r="M4" s="122" t="s">
        <v>36</v>
      </c>
      <c r="N4" s="37">
        <f>'lista.startowa'!K5</f>
        <v>1076</v>
      </c>
      <c r="O4" s="37">
        <f>'lista.startowa'!M5</f>
        <v>927</v>
      </c>
      <c r="P4" s="154">
        <f>'lista.startowa'!O5</f>
        <v>2003</v>
      </c>
      <c r="Q4" s="154">
        <f>'lista.startowa'!P5</f>
        <v>65</v>
      </c>
      <c r="R4" s="154">
        <f>'lista.startowa'!Q5</f>
        <v>0</v>
      </c>
      <c r="S4" s="154">
        <f>'lista.startowa'!R5</f>
        <v>0</v>
      </c>
      <c r="T4" s="154">
        <f>'lista.startowa'!S5</f>
        <v>1</v>
      </c>
    </row>
    <row r="5" spans="1:20" ht="12.75">
      <c r="A5" s="37">
        <v>3</v>
      </c>
      <c r="B5" s="150">
        <v>20</v>
      </c>
      <c r="C5" s="157" t="s">
        <v>55</v>
      </c>
      <c r="D5" s="157" t="s">
        <v>1</v>
      </c>
      <c r="E5" s="151">
        <v>484</v>
      </c>
      <c r="F5" s="151">
        <v>862</v>
      </c>
      <c r="G5" s="151">
        <v>1346</v>
      </c>
      <c r="H5" s="151">
        <v>0</v>
      </c>
      <c r="I5" s="151">
        <v>0</v>
      </c>
      <c r="J5" s="151">
        <v>2</v>
      </c>
      <c r="K5" s="151">
        <v>1</v>
      </c>
      <c r="L5" s="152">
        <v>3</v>
      </c>
      <c r="M5" s="122" t="s">
        <v>55</v>
      </c>
      <c r="N5" s="37">
        <f>'lista.startowa'!K6</f>
        <v>806</v>
      </c>
      <c r="O5" s="37">
        <f>'lista.startowa'!M6</f>
        <v>994</v>
      </c>
      <c r="P5" s="154">
        <f>'lista.startowa'!O6</f>
        <v>1800</v>
      </c>
      <c r="Q5" s="154">
        <f>'lista.startowa'!P6</f>
        <v>55</v>
      </c>
      <c r="R5" s="154">
        <f>'lista.startowa'!Q6</f>
        <v>0</v>
      </c>
      <c r="S5" s="154">
        <f>'lista.startowa'!R6</f>
        <v>4</v>
      </c>
      <c r="T5" s="154">
        <f>'lista.startowa'!S6</f>
        <v>1</v>
      </c>
    </row>
    <row r="6" spans="1:20" ht="12.75">
      <c r="A6" s="37">
        <v>4</v>
      </c>
      <c r="B6" s="150">
        <v>20</v>
      </c>
      <c r="C6" s="158" t="s">
        <v>39</v>
      </c>
      <c r="D6" s="122" t="s">
        <v>1</v>
      </c>
      <c r="E6" s="159">
        <v>759</v>
      </c>
      <c r="F6" s="159">
        <v>1061</v>
      </c>
      <c r="G6" s="159">
        <v>1820</v>
      </c>
      <c r="H6" s="151">
        <v>60</v>
      </c>
      <c r="I6" s="151">
        <v>0</v>
      </c>
      <c r="J6" s="151">
        <v>6</v>
      </c>
      <c r="K6" s="159">
        <v>1</v>
      </c>
      <c r="L6" s="152">
        <v>4</v>
      </c>
      <c r="M6" s="122" t="s">
        <v>39</v>
      </c>
      <c r="N6" s="37">
        <f>'lista.startowa'!K7</f>
        <v>851</v>
      </c>
      <c r="O6" s="37">
        <f>'lista.startowa'!M7</f>
        <v>843</v>
      </c>
      <c r="P6" s="154">
        <f>'lista.startowa'!O7</f>
        <v>1694</v>
      </c>
      <c r="Q6" s="154">
        <f>'lista.startowa'!P7</f>
        <v>48</v>
      </c>
      <c r="R6" s="154">
        <f>'lista.startowa'!Q7</f>
        <v>0</v>
      </c>
      <c r="S6" s="154">
        <f>'lista.startowa'!R7</f>
        <v>2</v>
      </c>
      <c r="T6" s="154">
        <f>'lista.startowa'!S7</f>
        <v>1</v>
      </c>
    </row>
    <row r="7" spans="1:20" ht="12.75">
      <c r="A7" s="37">
        <v>5</v>
      </c>
      <c r="B7" s="150">
        <v>20</v>
      </c>
      <c r="C7" s="160" t="s">
        <v>41</v>
      </c>
      <c r="D7" s="157" t="s">
        <v>42</v>
      </c>
      <c r="E7" s="159">
        <v>483</v>
      </c>
      <c r="F7" s="159">
        <v>693</v>
      </c>
      <c r="G7" s="151">
        <v>1176</v>
      </c>
      <c r="H7" s="157">
        <v>0</v>
      </c>
      <c r="I7" s="157">
        <v>0</v>
      </c>
      <c r="J7" s="159">
        <v>8</v>
      </c>
      <c r="K7" s="159">
        <v>1</v>
      </c>
      <c r="L7" s="152">
        <v>5</v>
      </c>
      <c r="M7" s="96" t="s">
        <v>41</v>
      </c>
      <c r="N7" s="37">
        <f>'lista.startowa'!K8</f>
        <v>1180</v>
      </c>
      <c r="O7" s="37">
        <f>'lista.startowa'!M8</f>
        <v>289</v>
      </c>
      <c r="P7" s="154">
        <f>'lista.startowa'!O8</f>
        <v>1469</v>
      </c>
      <c r="Q7" s="154">
        <f>'lista.startowa'!P8</f>
        <v>0</v>
      </c>
      <c r="R7" s="154">
        <f>'lista.startowa'!Q8</f>
        <v>14</v>
      </c>
      <c r="S7" s="154">
        <f>'lista.startowa'!R8</f>
        <v>8</v>
      </c>
      <c r="T7" s="154">
        <f>'lista.startowa'!S8</f>
        <v>1</v>
      </c>
    </row>
    <row r="8" spans="1:20" ht="12.75">
      <c r="A8" s="37">
        <v>6</v>
      </c>
      <c r="B8" s="150">
        <v>20</v>
      </c>
      <c r="C8" s="161" t="s">
        <v>43</v>
      </c>
      <c r="D8" s="161" t="s">
        <v>1</v>
      </c>
      <c r="E8" s="159">
        <v>855</v>
      </c>
      <c r="F8" s="159">
        <v>1360</v>
      </c>
      <c r="G8" s="159">
        <v>2215</v>
      </c>
      <c r="H8" s="151">
        <v>85</v>
      </c>
      <c r="I8" s="151">
        <v>16</v>
      </c>
      <c r="J8" s="151">
        <v>0</v>
      </c>
      <c r="K8" s="159">
        <v>1</v>
      </c>
      <c r="L8" s="152">
        <v>6</v>
      </c>
      <c r="M8" s="161" t="s">
        <v>43</v>
      </c>
      <c r="N8" s="37">
        <f>'lista.startowa'!K9</f>
        <v>422</v>
      </c>
      <c r="O8" s="37">
        <f>'lista.startowa'!M9</f>
        <v>955</v>
      </c>
      <c r="P8" s="154">
        <f>'lista.startowa'!O9</f>
        <v>1377</v>
      </c>
      <c r="Q8" s="154">
        <f>'lista.startowa'!P9</f>
        <v>0</v>
      </c>
      <c r="R8" s="154">
        <f>'lista.startowa'!Q9</f>
        <v>0</v>
      </c>
      <c r="S8" s="154">
        <f>'lista.startowa'!R9</f>
        <v>10</v>
      </c>
      <c r="T8" s="154">
        <f>'lista.startowa'!S9</f>
        <v>1</v>
      </c>
    </row>
    <row r="9" spans="1:20" ht="12.75">
      <c r="A9" s="37">
        <v>7</v>
      </c>
      <c r="B9" s="150">
        <v>20</v>
      </c>
      <c r="C9" s="162" t="s">
        <v>34</v>
      </c>
      <c r="D9" s="122" t="s">
        <v>35</v>
      </c>
      <c r="E9" s="151">
        <v>552</v>
      </c>
      <c r="F9" s="151">
        <v>415</v>
      </c>
      <c r="G9" s="151">
        <v>967</v>
      </c>
      <c r="H9" s="151">
        <v>0</v>
      </c>
      <c r="I9" s="151">
        <v>0</v>
      </c>
      <c r="J9" s="151">
        <v>16</v>
      </c>
      <c r="K9" s="151">
        <v>1</v>
      </c>
      <c r="L9" s="152">
        <v>7</v>
      </c>
      <c r="M9" s="37" t="s">
        <v>34</v>
      </c>
      <c r="N9" s="37">
        <f>'lista.startowa'!K10</f>
        <v>877</v>
      </c>
      <c r="O9" s="37">
        <f>'lista.startowa'!M10</f>
        <v>431</v>
      </c>
      <c r="P9" s="154">
        <f>'lista.startowa'!O10</f>
        <v>1308</v>
      </c>
      <c r="Q9" s="154">
        <f>'lista.startowa'!P10</f>
        <v>0</v>
      </c>
      <c r="R9" s="154">
        <f>'lista.startowa'!Q10</f>
        <v>0</v>
      </c>
      <c r="S9" s="154">
        <f>'lista.startowa'!R10</f>
        <v>12</v>
      </c>
      <c r="T9" s="154">
        <f>'lista.startowa'!S10</f>
        <v>1</v>
      </c>
    </row>
    <row r="10" spans="1:20" ht="12.75">
      <c r="A10" s="37">
        <v>8</v>
      </c>
      <c r="B10" s="150">
        <v>20</v>
      </c>
      <c r="C10" s="155" t="s">
        <v>30</v>
      </c>
      <c r="D10" s="156" t="s">
        <v>31</v>
      </c>
      <c r="E10" s="151">
        <v>373</v>
      </c>
      <c r="F10" s="151">
        <v>495</v>
      </c>
      <c r="G10" s="151">
        <v>868</v>
      </c>
      <c r="H10" s="151">
        <v>0</v>
      </c>
      <c r="I10" s="151">
        <v>0</v>
      </c>
      <c r="J10" s="151">
        <v>8</v>
      </c>
      <c r="K10" s="151">
        <v>1</v>
      </c>
      <c r="L10" s="152">
        <v>8</v>
      </c>
      <c r="M10" s="37" t="s">
        <v>30</v>
      </c>
      <c r="N10" s="37">
        <f>'lista.startowa'!K11</f>
        <v>520</v>
      </c>
      <c r="O10" s="37">
        <f>'lista.startowa'!M11</f>
        <v>739</v>
      </c>
      <c r="P10" s="154">
        <f>'lista.startowa'!O11</f>
        <v>1259</v>
      </c>
      <c r="Q10" s="154">
        <f>'lista.startowa'!P11</f>
        <v>0</v>
      </c>
      <c r="R10" s="154">
        <f>'lista.startowa'!Q11</f>
        <v>0</v>
      </c>
      <c r="S10" s="154">
        <f>'lista.startowa'!R11</f>
        <v>14</v>
      </c>
      <c r="T10" s="154">
        <f>'lista.startowa'!S11</f>
        <v>1</v>
      </c>
    </row>
    <row r="11" spans="1:20" ht="12.75">
      <c r="A11" s="37">
        <v>9</v>
      </c>
      <c r="B11" s="150">
        <v>20</v>
      </c>
      <c r="C11" s="163" t="s">
        <v>47</v>
      </c>
      <c r="D11" s="153" t="s">
        <v>1</v>
      </c>
      <c r="E11" s="159">
        <v>432</v>
      </c>
      <c r="F11" s="159">
        <v>572</v>
      </c>
      <c r="G11" s="159">
        <v>1004</v>
      </c>
      <c r="H11" s="151">
        <v>0</v>
      </c>
      <c r="I11" s="151">
        <v>0</v>
      </c>
      <c r="J11" s="151">
        <v>4</v>
      </c>
      <c r="K11" s="159">
        <v>1</v>
      </c>
      <c r="L11" s="152">
        <v>9</v>
      </c>
      <c r="M11" s="163" t="s">
        <v>47</v>
      </c>
      <c r="N11" s="37">
        <f>'lista.startowa'!K12</f>
        <v>131</v>
      </c>
      <c r="O11" s="37">
        <f>'lista.startowa'!M12</f>
        <v>1034</v>
      </c>
      <c r="P11" s="154">
        <f>'lista.startowa'!O12</f>
        <v>1165</v>
      </c>
      <c r="Q11" s="154">
        <f>'lista.startowa'!P12</f>
        <v>0</v>
      </c>
      <c r="R11" s="154">
        <f>'lista.startowa'!Q12</f>
        <v>0</v>
      </c>
      <c r="S11" s="154">
        <f>'lista.startowa'!R12</f>
        <v>6</v>
      </c>
      <c r="T11" s="154">
        <f>'lista.startowa'!S12</f>
        <v>1</v>
      </c>
    </row>
    <row r="12" spans="1:20" ht="12.75">
      <c r="A12" s="37">
        <v>10</v>
      </c>
      <c r="B12" s="150">
        <v>20</v>
      </c>
      <c r="C12" s="155" t="s">
        <v>0</v>
      </c>
      <c r="D12" s="156" t="s">
        <v>1</v>
      </c>
      <c r="E12" s="159">
        <v>544</v>
      </c>
      <c r="F12" s="159">
        <v>802</v>
      </c>
      <c r="G12" s="151">
        <v>1346</v>
      </c>
      <c r="H12" s="151">
        <v>0</v>
      </c>
      <c r="I12" s="151">
        <v>0</v>
      </c>
      <c r="J12" s="151">
        <v>4</v>
      </c>
      <c r="K12" s="159">
        <v>1</v>
      </c>
      <c r="L12" s="152">
        <v>10</v>
      </c>
      <c r="M12" s="164" t="s">
        <v>0</v>
      </c>
      <c r="N12" s="37">
        <f>'lista.startowa'!K13</f>
        <v>476</v>
      </c>
      <c r="O12" s="37">
        <f>'lista.startowa'!M13</f>
        <v>619</v>
      </c>
      <c r="P12" s="154">
        <f>'lista.startowa'!O13</f>
        <v>1095</v>
      </c>
      <c r="Q12" s="154">
        <f>'lista.startowa'!P13</f>
        <v>0</v>
      </c>
      <c r="R12" s="154">
        <f>'lista.startowa'!Q13</f>
        <v>0</v>
      </c>
      <c r="S12" s="154">
        <f>'lista.startowa'!R13</f>
        <v>12</v>
      </c>
      <c r="T12" s="154">
        <f>'lista.startowa'!S13</f>
        <v>1</v>
      </c>
    </row>
    <row r="13" spans="1:20" ht="12.75">
      <c r="A13" s="37">
        <v>11</v>
      </c>
      <c r="B13" s="150">
        <v>20</v>
      </c>
      <c r="C13" s="121" t="s">
        <v>38</v>
      </c>
      <c r="D13" s="122" t="s">
        <v>1</v>
      </c>
      <c r="E13" s="159">
        <v>530</v>
      </c>
      <c r="F13" s="159">
        <v>960</v>
      </c>
      <c r="G13" s="151">
        <v>1490</v>
      </c>
      <c r="H13" s="157">
        <v>0</v>
      </c>
      <c r="I13" s="157">
        <v>0</v>
      </c>
      <c r="J13" s="159">
        <v>4</v>
      </c>
      <c r="K13" s="159">
        <v>1</v>
      </c>
      <c r="L13" s="152">
        <v>11</v>
      </c>
      <c r="M13" s="37" t="s">
        <v>38</v>
      </c>
      <c r="N13" s="37">
        <f>'lista.startowa'!K14</f>
        <v>232</v>
      </c>
      <c r="O13" s="37">
        <f>'lista.startowa'!M14</f>
        <v>819</v>
      </c>
      <c r="P13" s="154">
        <f>'lista.startowa'!O14</f>
        <v>1051</v>
      </c>
      <c r="Q13" s="154">
        <f>'lista.startowa'!P14</f>
        <v>0</v>
      </c>
      <c r="R13" s="154">
        <f>'lista.startowa'!Q14</f>
        <v>0</v>
      </c>
      <c r="S13" s="154">
        <f>'lista.startowa'!R14</f>
        <v>8</v>
      </c>
      <c r="T13" s="154">
        <f>'lista.startowa'!S14</f>
        <v>1</v>
      </c>
    </row>
    <row r="14" spans="1:20" ht="12.75">
      <c r="A14" s="37">
        <v>12</v>
      </c>
      <c r="B14" s="150">
        <v>20</v>
      </c>
      <c r="C14" s="155" t="s">
        <v>44</v>
      </c>
      <c r="D14" s="156" t="s">
        <v>1</v>
      </c>
      <c r="E14" s="159">
        <v>811</v>
      </c>
      <c r="F14" s="159">
        <v>447</v>
      </c>
      <c r="G14" s="159">
        <v>1258</v>
      </c>
      <c r="H14" s="151">
        <v>0</v>
      </c>
      <c r="I14" s="151">
        <v>0</v>
      </c>
      <c r="J14" s="151">
        <v>10</v>
      </c>
      <c r="K14" s="159">
        <v>1</v>
      </c>
      <c r="L14" s="152">
        <v>12</v>
      </c>
      <c r="M14" s="122" t="s">
        <v>44</v>
      </c>
      <c r="N14" s="37">
        <f>'lista.startowa'!K15</f>
        <v>388</v>
      </c>
      <c r="O14" s="37">
        <f>'lista.startowa'!M15</f>
        <v>455</v>
      </c>
      <c r="P14" s="154">
        <f>'lista.startowa'!O15</f>
        <v>843</v>
      </c>
      <c r="Q14" s="154">
        <f>'lista.startowa'!P15</f>
        <v>0</v>
      </c>
      <c r="R14" s="154">
        <f>'lista.startowa'!Q15</f>
        <v>0</v>
      </c>
      <c r="S14" s="154">
        <f>'lista.startowa'!R15</f>
        <v>8</v>
      </c>
      <c r="T14" s="154">
        <f>'lista.startowa'!S15</f>
        <v>1</v>
      </c>
    </row>
    <row r="15" spans="1:20" ht="12.75">
      <c r="A15" s="37">
        <v>13</v>
      </c>
      <c r="B15" s="150">
        <v>20</v>
      </c>
      <c r="C15" s="121" t="s">
        <v>48</v>
      </c>
      <c r="D15" s="122" t="s">
        <v>42</v>
      </c>
      <c r="E15" s="151">
        <v>966</v>
      </c>
      <c r="F15" s="151">
        <v>421</v>
      </c>
      <c r="G15" s="151">
        <v>1387</v>
      </c>
      <c r="H15" s="151">
        <v>0</v>
      </c>
      <c r="I15" s="151">
        <v>0</v>
      </c>
      <c r="J15" s="151">
        <v>6</v>
      </c>
      <c r="K15" s="151">
        <v>1</v>
      </c>
      <c r="L15" s="152">
        <v>13</v>
      </c>
      <c r="M15" s="122" t="s">
        <v>48</v>
      </c>
      <c r="N15" s="37">
        <f>'lista.startowa'!K16</f>
        <v>476</v>
      </c>
      <c r="O15" s="37">
        <f>'lista.startowa'!M16</f>
        <v>309</v>
      </c>
      <c r="P15" s="154">
        <f>'lista.startowa'!O16</f>
        <v>785</v>
      </c>
      <c r="Q15" s="154">
        <f>'lista.startowa'!P16</f>
        <v>0</v>
      </c>
      <c r="R15" s="154">
        <f>'lista.startowa'!Q16</f>
        <v>0</v>
      </c>
      <c r="S15" s="154">
        <f>'lista.startowa'!R16</f>
        <v>18</v>
      </c>
      <c r="T15" s="154">
        <f>'lista.startowa'!S16</f>
        <v>1</v>
      </c>
    </row>
    <row r="16" spans="1:20" ht="12.75">
      <c r="A16" s="37">
        <v>14</v>
      </c>
      <c r="B16" s="150">
        <v>20</v>
      </c>
      <c r="C16" s="122" t="s">
        <v>40</v>
      </c>
      <c r="D16" s="122" t="s">
        <v>1</v>
      </c>
      <c r="E16" s="159">
        <v>286</v>
      </c>
      <c r="F16" s="159">
        <v>952</v>
      </c>
      <c r="G16" s="159">
        <v>1238</v>
      </c>
      <c r="H16" s="151">
        <v>0</v>
      </c>
      <c r="I16" s="151">
        <v>0</v>
      </c>
      <c r="J16" s="151">
        <v>12</v>
      </c>
      <c r="K16" s="159">
        <v>1</v>
      </c>
      <c r="L16" s="152">
        <v>14</v>
      </c>
      <c r="M16" s="122" t="s">
        <v>40</v>
      </c>
      <c r="N16" s="37">
        <f>'lista.startowa'!K17</f>
        <v>139</v>
      </c>
      <c r="O16" s="37">
        <f>'lista.startowa'!M17</f>
        <v>228</v>
      </c>
      <c r="P16" s="154">
        <f>'lista.startowa'!O17</f>
        <v>367</v>
      </c>
      <c r="Q16" s="154">
        <f>'lista.startowa'!P17</f>
        <v>0</v>
      </c>
      <c r="R16" s="154">
        <f>'lista.startowa'!Q17</f>
        <v>0</v>
      </c>
      <c r="S16" s="154">
        <f>'lista.startowa'!R17</f>
        <v>10</v>
      </c>
      <c r="T16" s="154">
        <f>'lista.startowa'!S17</f>
        <v>1</v>
      </c>
    </row>
    <row r="17" spans="1:20" ht="12.75">
      <c r="A17" s="37">
        <v>15</v>
      </c>
      <c r="B17" s="150">
        <v>20</v>
      </c>
      <c r="C17" s="96" t="s">
        <v>53</v>
      </c>
      <c r="D17" s="37" t="s">
        <v>1</v>
      </c>
      <c r="E17" s="151">
        <v>1065</v>
      </c>
      <c r="F17" s="151">
        <v>981</v>
      </c>
      <c r="G17" s="151">
        <v>2046</v>
      </c>
      <c r="H17" s="151">
        <v>70</v>
      </c>
      <c r="I17" s="151">
        <v>16</v>
      </c>
      <c r="J17" s="151">
        <v>4</v>
      </c>
      <c r="K17" s="151">
        <v>1</v>
      </c>
      <c r="L17" s="152">
        <v>15</v>
      </c>
      <c r="M17" s="37" t="s">
        <v>53</v>
      </c>
      <c r="N17" s="37">
        <f>'lista.startowa'!K18</f>
        <v>0</v>
      </c>
      <c r="O17" s="37">
        <f>'lista.startowa'!M18</f>
        <v>0</v>
      </c>
      <c r="P17" s="154">
        <f>'lista.startowa'!O18</f>
        <v>0</v>
      </c>
      <c r="Q17" s="154">
        <f>'lista.startowa'!P18</f>
        <v>0</v>
      </c>
      <c r="R17" s="154">
        <f>'lista.startowa'!Q18</f>
        <v>0</v>
      </c>
      <c r="S17" s="154">
        <f>'lista.startowa'!R18</f>
        <v>0</v>
      </c>
      <c r="T17" s="154">
        <f>'lista.startowa'!S18</f>
        <v>0</v>
      </c>
    </row>
    <row r="18" spans="1:20" ht="12.75">
      <c r="A18" s="37">
        <v>16</v>
      </c>
      <c r="B18" s="150">
        <v>20</v>
      </c>
      <c r="C18" s="96" t="s">
        <v>50</v>
      </c>
      <c r="D18" s="37" t="s">
        <v>42</v>
      </c>
      <c r="E18" s="151">
        <v>556</v>
      </c>
      <c r="F18" s="151">
        <v>770</v>
      </c>
      <c r="G18" s="151">
        <v>1326</v>
      </c>
      <c r="H18" s="151">
        <v>0</v>
      </c>
      <c r="I18" s="151">
        <v>0</v>
      </c>
      <c r="J18" s="151">
        <v>6</v>
      </c>
      <c r="K18" s="151">
        <v>1</v>
      </c>
      <c r="L18" s="152">
        <v>16</v>
      </c>
      <c r="M18" s="37" t="s">
        <v>50</v>
      </c>
      <c r="N18" s="37">
        <f>'lista.startowa'!K19</f>
        <v>0</v>
      </c>
      <c r="O18" s="37">
        <f>'lista.startowa'!M19</f>
        <v>0</v>
      </c>
      <c r="P18" s="154">
        <f>'lista.startowa'!O19</f>
        <v>0</v>
      </c>
      <c r="Q18" s="154">
        <f>'lista.startowa'!P19</f>
        <v>0</v>
      </c>
      <c r="R18" s="154">
        <f>'lista.startowa'!Q19</f>
        <v>0</v>
      </c>
      <c r="S18" s="154">
        <f>'lista.startowa'!R19</f>
        <v>0</v>
      </c>
      <c r="T18" s="154">
        <f>'lista.startowa'!S19</f>
        <v>0</v>
      </c>
    </row>
    <row r="19" spans="1:20" ht="12.75">
      <c r="A19" s="37">
        <v>17</v>
      </c>
      <c r="B19" s="150">
        <v>20</v>
      </c>
      <c r="C19" s="121" t="s">
        <v>56</v>
      </c>
      <c r="D19" s="122" t="s">
        <v>42</v>
      </c>
      <c r="E19" s="151">
        <v>589</v>
      </c>
      <c r="F19" s="151">
        <v>852</v>
      </c>
      <c r="G19" s="151">
        <v>1441</v>
      </c>
      <c r="H19" s="151">
        <v>0</v>
      </c>
      <c r="I19" s="151">
        <v>0</v>
      </c>
      <c r="J19" s="151">
        <v>4</v>
      </c>
      <c r="K19" s="151">
        <v>1</v>
      </c>
      <c r="L19" s="152">
        <v>17</v>
      </c>
      <c r="M19" s="156" t="s">
        <v>56</v>
      </c>
      <c r="N19" s="37">
        <f>'lista.startowa'!K20</f>
        <v>0</v>
      </c>
      <c r="O19" s="37">
        <f>'lista.startowa'!M20</f>
        <v>0</v>
      </c>
      <c r="P19" s="154">
        <f>'lista.startowa'!O20</f>
        <v>0</v>
      </c>
      <c r="Q19" s="154">
        <f>'lista.startowa'!P20</f>
        <v>0</v>
      </c>
      <c r="R19" s="154">
        <f>'lista.startowa'!Q20</f>
        <v>0</v>
      </c>
      <c r="S19" s="154">
        <f>'lista.startowa'!R20</f>
        <v>0</v>
      </c>
      <c r="T19" s="154">
        <f>'lista.startowa'!S20</f>
        <v>0</v>
      </c>
    </row>
    <row r="20" spans="1:20" ht="12.75">
      <c r="A20" s="37">
        <v>18</v>
      </c>
      <c r="B20" s="150">
        <v>20</v>
      </c>
      <c r="C20" s="155" t="s">
        <v>62</v>
      </c>
      <c r="D20" s="156" t="s">
        <v>61</v>
      </c>
      <c r="E20" s="159">
        <v>0</v>
      </c>
      <c r="F20" s="159">
        <v>0</v>
      </c>
      <c r="G20" s="159">
        <v>0</v>
      </c>
      <c r="H20" s="151">
        <v>0</v>
      </c>
      <c r="I20" s="151">
        <v>0</v>
      </c>
      <c r="J20" s="151">
        <v>0</v>
      </c>
      <c r="K20" s="159">
        <v>0</v>
      </c>
      <c r="L20" s="152">
        <v>18</v>
      </c>
      <c r="M20" s="155" t="s">
        <v>62</v>
      </c>
      <c r="N20" s="37">
        <f>'lista.startowa'!K21</f>
        <v>0</v>
      </c>
      <c r="O20" s="37">
        <f>'lista.startowa'!M21</f>
        <v>0</v>
      </c>
      <c r="P20" s="154">
        <f>'lista.startowa'!O21</f>
        <v>0</v>
      </c>
      <c r="Q20" s="154">
        <f>'lista.startowa'!P21</f>
        <v>0</v>
      </c>
      <c r="R20" s="154">
        <f>'lista.startowa'!Q21</f>
        <v>0</v>
      </c>
      <c r="S20" s="154">
        <f>'lista.startowa'!R21</f>
        <v>0</v>
      </c>
      <c r="T20" s="154">
        <f>'lista.startowa'!S21</f>
        <v>0</v>
      </c>
    </row>
    <row r="21" spans="1:20" ht="12.75">
      <c r="A21" s="37">
        <v>19</v>
      </c>
      <c r="B21" s="150">
        <v>20</v>
      </c>
      <c r="C21" s="165" t="s">
        <v>49</v>
      </c>
      <c r="D21" s="165" t="s">
        <v>35</v>
      </c>
      <c r="E21" s="151">
        <v>841</v>
      </c>
      <c r="F21" s="151">
        <v>697</v>
      </c>
      <c r="G21" s="151">
        <v>1538</v>
      </c>
      <c r="H21" s="151">
        <v>0</v>
      </c>
      <c r="I21" s="151">
        <v>0</v>
      </c>
      <c r="J21" s="151">
        <v>4</v>
      </c>
      <c r="K21" s="151">
        <v>1</v>
      </c>
      <c r="L21" s="152">
        <v>19</v>
      </c>
      <c r="M21" s="37" t="s">
        <v>49</v>
      </c>
      <c r="N21" s="37">
        <f>'lista.startowa'!K22</f>
        <v>0</v>
      </c>
      <c r="O21" s="37">
        <f>'lista.startowa'!M22</f>
        <v>0</v>
      </c>
      <c r="P21" s="154">
        <f>'lista.startowa'!O22</f>
        <v>0</v>
      </c>
      <c r="Q21" s="154">
        <f>'lista.startowa'!P22</f>
        <v>0</v>
      </c>
      <c r="R21" s="154">
        <f>'lista.startowa'!Q22</f>
        <v>0</v>
      </c>
      <c r="S21" s="154">
        <f>'lista.startowa'!R22</f>
        <v>0</v>
      </c>
      <c r="T21" s="154">
        <f>'lista.startowa'!S22</f>
        <v>0</v>
      </c>
    </row>
    <row r="22" spans="1:20" ht="12.75">
      <c r="A22" s="37">
        <v>20</v>
      </c>
      <c r="B22" s="150">
        <v>20</v>
      </c>
      <c r="C22" s="161" t="s">
        <v>51</v>
      </c>
      <c r="D22" s="161" t="s">
        <v>1</v>
      </c>
      <c r="E22" s="159">
        <v>260</v>
      </c>
      <c r="F22" s="159">
        <v>340</v>
      </c>
      <c r="G22" s="159">
        <v>600</v>
      </c>
      <c r="H22" s="151">
        <v>0</v>
      </c>
      <c r="I22" s="151">
        <v>0</v>
      </c>
      <c r="J22" s="151">
        <v>8</v>
      </c>
      <c r="K22" s="159">
        <v>1</v>
      </c>
      <c r="L22" s="152">
        <v>20</v>
      </c>
      <c r="M22" s="161" t="s">
        <v>51</v>
      </c>
      <c r="N22" s="37">
        <f>'lista.startowa'!K23</f>
        <v>0</v>
      </c>
      <c r="O22" s="37">
        <f>'lista.startowa'!M23</f>
        <v>0</v>
      </c>
      <c r="P22" s="154">
        <f>'lista.startowa'!O23</f>
        <v>0</v>
      </c>
      <c r="Q22" s="154">
        <f>'lista.startowa'!P23</f>
        <v>0</v>
      </c>
      <c r="R22" s="154">
        <f>'lista.startowa'!Q23</f>
        <v>0</v>
      </c>
      <c r="S22" s="154">
        <f>'lista.startowa'!R23</f>
        <v>0</v>
      </c>
      <c r="T22" s="154">
        <f>'lista.startowa'!S23</f>
        <v>0</v>
      </c>
    </row>
    <row r="23" spans="1:20" ht="12.75">
      <c r="A23" s="37">
        <v>21</v>
      </c>
      <c r="B23" s="150">
        <v>20</v>
      </c>
      <c r="C23" s="158" t="s">
        <v>52</v>
      </c>
      <c r="D23" s="165" t="s">
        <v>35</v>
      </c>
      <c r="E23" s="159">
        <v>696</v>
      </c>
      <c r="F23" s="159">
        <v>124</v>
      </c>
      <c r="G23" s="159">
        <v>820</v>
      </c>
      <c r="H23" s="151">
        <v>0</v>
      </c>
      <c r="I23" s="151">
        <v>0</v>
      </c>
      <c r="J23" s="151">
        <v>6</v>
      </c>
      <c r="K23" s="159">
        <v>1</v>
      </c>
      <c r="L23" s="152">
        <v>21</v>
      </c>
      <c r="M23" s="121" t="s">
        <v>52</v>
      </c>
      <c r="N23" s="37">
        <f>'lista.startowa'!K24</f>
        <v>0</v>
      </c>
      <c r="O23" s="37">
        <f>'lista.startowa'!M24</f>
        <v>0</v>
      </c>
      <c r="P23" s="154">
        <f>'lista.startowa'!O24</f>
        <v>0</v>
      </c>
      <c r="Q23" s="154">
        <f>'lista.startowa'!P24</f>
        <v>0</v>
      </c>
      <c r="R23" s="154">
        <f>'lista.startowa'!Q24</f>
        <v>0</v>
      </c>
      <c r="S23" s="154">
        <f>'lista.startowa'!R24</f>
        <v>0</v>
      </c>
      <c r="T23" s="154">
        <f>'lista.startowa'!S24</f>
        <v>0</v>
      </c>
    </row>
    <row r="24" spans="1:20" ht="12.75">
      <c r="A24" s="37">
        <v>22</v>
      </c>
      <c r="B24" s="150">
        <v>20</v>
      </c>
      <c r="C24" s="121" t="s">
        <v>94</v>
      </c>
      <c r="D24" s="122" t="s">
        <v>83</v>
      </c>
      <c r="E24" s="151">
        <v>0</v>
      </c>
      <c r="F24" s="151">
        <v>0</v>
      </c>
      <c r="G24" s="151">
        <v>0</v>
      </c>
      <c r="H24" s="151">
        <v>0</v>
      </c>
      <c r="I24" s="151">
        <v>0</v>
      </c>
      <c r="J24" s="151">
        <v>0</v>
      </c>
      <c r="K24" s="151">
        <v>0</v>
      </c>
      <c r="L24" s="152">
        <v>22</v>
      </c>
      <c r="M24" s="156" t="s">
        <v>94</v>
      </c>
      <c r="N24" s="37">
        <f>'lista.startowa'!K25</f>
        <v>0</v>
      </c>
      <c r="O24" s="37">
        <f>'lista.startowa'!M25</f>
        <v>0</v>
      </c>
      <c r="P24" s="154">
        <f>'lista.startowa'!O25</f>
        <v>0</v>
      </c>
      <c r="Q24" s="154">
        <f>'lista.startowa'!P25</f>
        <v>0</v>
      </c>
      <c r="R24" s="154">
        <f>'lista.startowa'!Q25</f>
        <v>0</v>
      </c>
      <c r="S24" s="154">
        <f>'lista.startowa'!R25</f>
        <v>0</v>
      </c>
      <c r="T24" s="154">
        <f>'lista.startowa'!S25</f>
        <v>0</v>
      </c>
    </row>
    <row r="25" spans="1:20" ht="12.75">
      <c r="A25" s="37">
        <v>23</v>
      </c>
      <c r="B25" s="150">
        <v>20</v>
      </c>
      <c r="C25" s="155" t="s">
        <v>82</v>
      </c>
      <c r="D25" s="156" t="s">
        <v>83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2">
        <v>23</v>
      </c>
      <c r="M25" s="122" t="s">
        <v>82</v>
      </c>
      <c r="N25" s="37">
        <f>'lista.startowa'!K26</f>
        <v>0</v>
      </c>
      <c r="O25" s="37">
        <f>'lista.startowa'!M26</f>
        <v>0</v>
      </c>
      <c r="P25" s="154">
        <f>'lista.startowa'!O26</f>
        <v>0</v>
      </c>
      <c r="Q25" s="154">
        <f>'lista.startowa'!P26</f>
        <v>0</v>
      </c>
      <c r="R25" s="154">
        <f>'lista.startowa'!Q26</f>
        <v>0</v>
      </c>
      <c r="S25" s="154">
        <f>'lista.startowa'!R26</f>
        <v>0</v>
      </c>
      <c r="T25" s="154">
        <f>'lista.startowa'!S26</f>
        <v>0</v>
      </c>
    </row>
    <row r="26" spans="1:20" ht="12.75">
      <c r="A26" s="37">
        <v>24</v>
      </c>
      <c r="B26" s="150">
        <v>20</v>
      </c>
      <c r="C26" s="96" t="s">
        <v>79</v>
      </c>
      <c r="D26" s="37" t="s">
        <v>81</v>
      </c>
      <c r="E26" s="151">
        <v>0</v>
      </c>
      <c r="F26" s="151">
        <v>0</v>
      </c>
      <c r="G26" s="151">
        <v>0</v>
      </c>
      <c r="H26" s="151">
        <v>0</v>
      </c>
      <c r="I26" s="151">
        <v>0</v>
      </c>
      <c r="J26" s="151">
        <v>0</v>
      </c>
      <c r="K26" s="151">
        <v>0</v>
      </c>
      <c r="L26" s="152">
        <v>24</v>
      </c>
      <c r="M26" s="37" t="s">
        <v>79</v>
      </c>
      <c r="N26" s="37">
        <f>'lista.startowa'!K27</f>
        <v>0</v>
      </c>
      <c r="O26" s="37">
        <f>'lista.startowa'!M27</f>
        <v>0</v>
      </c>
      <c r="P26" s="154">
        <f>'lista.startowa'!O27</f>
        <v>0</v>
      </c>
      <c r="Q26" s="154">
        <f>'lista.startowa'!P27</f>
        <v>0</v>
      </c>
      <c r="R26" s="154">
        <f>'lista.startowa'!Q27</f>
        <v>0</v>
      </c>
      <c r="S26" s="154">
        <f>'lista.startowa'!R27</f>
        <v>0</v>
      </c>
      <c r="T26" s="154">
        <f>'lista.startowa'!S27</f>
        <v>0</v>
      </c>
    </row>
    <row r="27" spans="1:20" ht="12.75">
      <c r="A27" s="37">
        <v>25</v>
      </c>
      <c r="B27" s="150">
        <v>20</v>
      </c>
      <c r="C27" s="165" t="s">
        <v>74</v>
      </c>
      <c r="D27" s="122" t="s">
        <v>75</v>
      </c>
      <c r="E27" s="151">
        <v>0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151">
        <v>0</v>
      </c>
      <c r="L27" s="152">
        <v>25</v>
      </c>
      <c r="M27" s="122" t="s">
        <v>74</v>
      </c>
      <c r="N27" s="37">
        <f>'lista.startowa'!K28</f>
        <v>0</v>
      </c>
      <c r="O27" s="37">
        <f>'lista.startowa'!M28</f>
        <v>0</v>
      </c>
      <c r="P27" s="154">
        <f>'lista.startowa'!O28</f>
        <v>0</v>
      </c>
      <c r="Q27" s="154">
        <f>'lista.startowa'!P28</f>
        <v>0</v>
      </c>
      <c r="R27" s="154">
        <f>'lista.startowa'!Q28</f>
        <v>0</v>
      </c>
      <c r="S27" s="154">
        <f>'lista.startowa'!R28</f>
        <v>0</v>
      </c>
      <c r="T27" s="154">
        <f>'lista.startowa'!S28</f>
        <v>0</v>
      </c>
    </row>
    <row r="28" spans="1:20" ht="12.75">
      <c r="A28" s="37">
        <v>26</v>
      </c>
      <c r="B28" s="150">
        <v>20</v>
      </c>
      <c r="C28" s="165" t="s">
        <v>57</v>
      </c>
      <c r="D28" s="165" t="s">
        <v>1</v>
      </c>
      <c r="E28" s="151">
        <v>0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K28" s="151">
        <v>0</v>
      </c>
      <c r="L28" s="152">
        <v>26</v>
      </c>
      <c r="M28" s="121" t="s">
        <v>57</v>
      </c>
      <c r="N28" s="37">
        <f>'lista.startowa'!K29</f>
        <v>0</v>
      </c>
      <c r="O28" s="37">
        <f>'lista.startowa'!M29</f>
        <v>0</v>
      </c>
      <c r="P28" s="154">
        <f>'lista.startowa'!O29</f>
        <v>0</v>
      </c>
      <c r="Q28" s="154">
        <f>'lista.startowa'!P29</f>
        <v>0</v>
      </c>
      <c r="R28" s="154">
        <f>'lista.startowa'!Q29</f>
        <v>0</v>
      </c>
      <c r="S28" s="154">
        <f>'lista.startowa'!R29</f>
        <v>0</v>
      </c>
      <c r="T28" s="154">
        <f>'lista.startowa'!S29</f>
        <v>0</v>
      </c>
    </row>
    <row r="29" spans="1:20" ht="12.75">
      <c r="A29" s="37">
        <v>27</v>
      </c>
      <c r="B29" s="150">
        <v>20</v>
      </c>
      <c r="C29" s="121" t="s">
        <v>59</v>
      </c>
      <c r="D29" s="122" t="s">
        <v>1</v>
      </c>
      <c r="E29" s="151">
        <v>715</v>
      </c>
      <c r="F29" s="151">
        <v>228</v>
      </c>
      <c r="G29" s="151">
        <v>943</v>
      </c>
      <c r="H29" s="151">
        <v>0</v>
      </c>
      <c r="I29" s="151">
        <v>0</v>
      </c>
      <c r="J29" s="151">
        <v>10</v>
      </c>
      <c r="K29" s="151">
        <v>1</v>
      </c>
      <c r="L29" s="152">
        <v>27</v>
      </c>
      <c r="M29" s="37" t="s">
        <v>59</v>
      </c>
      <c r="N29" s="37">
        <f>'lista.startowa'!K30</f>
        <v>0</v>
      </c>
      <c r="O29" s="37">
        <f>'lista.startowa'!M30</f>
        <v>0</v>
      </c>
      <c r="P29" s="154">
        <f>'lista.startowa'!O30</f>
        <v>0</v>
      </c>
      <c r="Q29" s="154">
        <f>'lista.startowa'!P30</f>
        <v>0</v>
      </c>
      <c r="R29" s="154">
        <f>'lista.startowa'!Q30</f>
        <v>0</v>
      </c>
      <c r="S29" s="154">
        <f>'lista.startowa'!R30</f>
        <v>0</v>
      </c>
      <c r="T29" s="154">
        <f>'lista.startowa'!S30</f>
        <v>0</v>
      </c>
    </row>
    <row r="30" spans="1:20" ht="12.75">
      <c r="A30" s="37">
        <v>28</v>
      </c>
      <c r="B30" s="150">
        <v>20</v>
      </c>
      <c r="C30" s="166" t="s">
        <v>99</v>
      </c>
      <c r="D30" s="164" t="s">
        <v>75</v>
      </c>
      <c r="E30" s="159">
        <v>0</v>
      </c>
      <c r="F30" s="159">
        <v>0</v>
      </c>
      <c r="G30" s="159">
        <v>0</v>
      </c>
      <c r="H30" s="151">
        <v>0</v>
      </c>
      <c r="I30" s="151">
        <v>0</v>
      </c>
      <c r="J30" s="151">
        <v>0</v>
      </c>
      <c r="K30" s="159">
        <v>0</v>
      </c>
      <c r="L30" s="152">
        <v>28</v>
      </c>
      <c r="M30" s="166" t="s">
        <v>99</v>
      </c>
      <c r="N30" s="37">
        <f>'lista.startowa'!K31</f>
        <v>0</v>
      </c>
      <c r="O30" s="37">
        <f>'lista.startowa'!M31</f>
        <v>0</v>
      </c>
      <c r="P30" s="154">
        <f>'lista.startowa'!O31</f>
        <v>0</v>
      </c>
      <c r="Q30" s="154">
        <f>'lista.startowa'!P31</f>
        <v>0</v>
      </c>
      <c r="R30" s="154">
        <f>'lista.startowa'!Q31</f>
        <v>0</v>
      </c>
      <c r="S30" s="154">
        <f>'lista.startowa'!R31</f>
        <v>0</v>
      </c>
      <c r="T30" s="154">
        <f>'lista.startowa'!S31</f>
        <v>0</v>
      </c>
    </row>
    <row r="31" spans="1:20" ht="12.75">
      <c r="A31" s="37">
        <v>29</v>
      </c>
      <c r="B31" s="150">
        <v>20</v>
      </c>
      <c r="C31" s="96" t="s">
        <v>58</v>
      </c>
      <c r="D31" s="37" t="s">
        <v>35</v>
      </c>
      <c r="E31" s="151">
        <v>805</v>
      </c>
      <c r="F31" s="151">
        <v>916</v>
      </c>
      <c r="G31" s="151">
        <v>1721</v>
      </c>
      <c r="H31" s="151">
        <v>55</v>
      </c>
      <c r="I31" s="151">
        <v>0</v>
      </c>
      <c r="J31" s="151">
        <v>4</v>
      </c>
      <c r="K31" s="151">
        <v>1</v>
      </c>
      <c r="L31" s="152">
        <v>29</v>
      </c>
      <c r="M31" s="164" t="s">
        <v>58</v>
      </c>
      <c r="N31" s="37">
        <f>'lista.startowa'!K32</f>
        <v>0</v>
      </c>
      <c r="O31" s="37">
        <f>'lista.startowa'!M32</f>
        <v>0</v>
      </c>
      <c r="P31" s="154">
        <f>'lista.startowa'!O32</f>
        <v>0</v>
      </c>
      <c r="Q31" s="154">
        <f>'lista.startowa'!P32</f>
        <v>0</v>
      </c>
      <c r="R31" s="154">
        <f>'lista.startowa'!Q32</f>
        <v>0</v>
      </c>
      <c r="S31" s="154">
        <f>'lista.startowa'!R32</f>
        <v>0</v>
      </c>
      <c r="T31" s="154">
        <f>'lista.startowa'!S32</f>
        <v>0</v>
      </c>
    </row>
    <row r="32" spans="1:20" ht="12.75">
      <c r="A32" s="37">
        <v>30</v>
      </c>
      <c r="B32" s="150">
        <v>20</v>
      </c>
      <c r="C32" s="158" t="s">
        <v>96</v>
      </c>
      <c r="D32" s="165" t="s">
        <v>89</v>
      </c>
      <c r="E32" s="159">
        <v>0</v>
      </c>
      <c r="F32" s="159">
        <v>0</v>
      </c>
      <c r="G32" s="159">
        <v>0</v>
      </c>
      <c r="H32" s="151">
        <v>0</v>
      </c>
      <c r="I32" s="151">
        <v>0</v>
      </c>
      <c r="J32" s="151">
        <v>0</v>
      </c>
      <c r="K32" s="159">
        <v>0</v>
      </c>
      <c r="L32" s="152">
        <v>30</v>
      </c>
      <c r="M32" s="121" t="s">
        <v>96</v>
      </c>
      <c r="N32" s="37">
        <f>'lista.startowa'!K33</f>
        <v>0</v>
      </c>
      <c r="O32" s="37">
        <f>'lista.startowa'!M33</f>
        <v>0</v>
      </c>
      <c r="P32" s="154">
        <f>'lista.startowa'!O33</f>
        <v>0</v>
      </c>
      <c r="Q32" s="154">
        <f>'lista.startowa'!P33</f>
        <v>0</v>
      </c>
      <c r="R32" s="154">
        <f>'lista.startowa'!Q33</f>
        <v>0</v>
      </c>
      <c r="S32" s="154">
        <f>'lista.startowa'!R33</f>
        <v>0</v>
      </c>
      <c r="T32" s="154">
        <f>'lista.startowa'!S33</f>
        <v>0</v>
      </c>
    </row>
    <row r="33" spans="1:20" ht="12.75">
      <c r="A33" s="37">
        <v>31</v>
      </c>
      <c r="B33" s="150">
        <v>20</v>
      </c>
      <c r="C33" s="156" t="s">
        <v>88</v>
      </c>
      <c r="D33" s="122" t="s">
        <v>89</v>
      </c>
      <c r="E33" s="159">
        <v>0</v>
      </c>
      <c r="F33" s="159">
        <v>0</v>
      </c>
      <c r="G33" s="159">
        <v>0</v>
      </c>
      <c r="H33" s="151">
        <v>0</v>
      </c>
      <c r="I33" s="151">
        <v>0</v>
      </c>
      <c r="J33" s="151">
        <v>0</v>
      </c>
      <c r="K33" s="159">
        <v>0</v>
      </c>
      <c r="L33" s="152">
        <v>31</v>
      </c>
      <c r="M33" s="122" t="s">
        <v>88</v>
      </c>
      <c r="N33" s="37">
        <f>'lista.startowa'!K34</f>
        <v>0</v>
      </c>
      <c r="O33" s="37">
        <f>'lista.startowa'!M34</f>
        <v>0</v>
      </c>
      <c r="P33" s="154">
        <f>'lista.startowa'!O34</f>
        <v>0</v>
      </c>
      <c r="Q33" s="154">
        <f>'lista.startowa'!P34</f>
        <v>0</v>
      </c>
      <c r="R33" s="154">
        <f>'lista.startowa'!Q34</f>
        <v>0</v>
      </c>
      <c r="S33" s="154">
        <f>'lista.startowa'!R34</f>
        <v>0</v>
      </c>
      <c r="T33" s="154">
        <f>'lista.startowa'!S34</f>
        <v>0</v>
      </c>
    </row>
    <row r="34" spans="1:20" ht="12.75">
      <c r="A34" s="37">
        <v>32</v>
      </c>
      <c r="B34" s="150">
        <v>20</v>
      </c>
      <c r="C34" s="96" t="s">
        <v>100</v>
      </c>
      <c r="D34" s="37" t="s">
        <v>101</v>
      </c>
      <c r="E34" s="151">
        <v>0</v>
      </c>
      <c r="F34" s="151">
        <v>0</v>
      </c>
      <c r="G34" s="151">
        <v>0</v>
      </c>
      <c r="H34" s="151">
        <v>0</v>
      </c>
      <c r="I34" s="151">
        <v>0</v>
      </c>
      <c r="J34" s="151">
        <v>0</v>
      </c>
      <c r="K34" s="151">
        <v>0</v>
      </c>
      <c r="L34" s="152">
        <v>32</v>
      </c>
      <c r="M34" s="164" t="s">
        <v>100</v>
      </c>
      <c r="N34" s="37">
        <f>'lista.startowa'!K35</f>
        <v>0</v>
      </c>
      <c r="O34" s="37">
        <f>'lista.startowa'!M35</f>
        <v>0</v>
      </c>
      <c r="P34" s="154">
        <f>'lista.startowa'!O35</f>
        <v>0</v>
      </c>
      <c r="Q34" s="154">
        <f>'lista.startowa'!P35</f>
        <v>0</v>
      </c>
      <c r="R34" s="154">
        <f>'lista.startowa'!Q35</f>
        <v>0</v>
      </c>
      <c r="S34" s="154">
        <f>'lista.startowa'!R35</f>
        <v>0</v>
      </c>
      <c r="T34" s="154">
        <f>'lista.startowa'!S35</f>
        <v>0</v>
      </c>
    </row>
    <row r="35" spans="1:20" ht="12.75">
      <c r="A35" s="37">
        <v>33</v>
      </c>
      <c r="B35" s="150">
        <v>20</v>
      </c>
      <c r="C35" s="96" t="s">
        <v>78</v>
      </c>
      <c r="D35" s="37" t="s">
        <v>42</v>
      </c>
      <c r="E35" s="159">
        <v>0</v>
      </c>
      <c r="F35" s="159">
        <v>0</v>
      </c>
      <c r="G35" s="159">
        <v>0</v>
      </c>
      <c r="H35" s="151">
        <v>0</v>
      </c>
      <c r="I35" s="151">
        <v>0</v>
      </c>
      <c r="J35" s="151">
        <v>0</v>
      </c>
      <c r="K35" s="159">
        <v>0</v>
      </c>
      <c r="L35" s="152">
        <v>33</v>
      </c>
      <c r="M35" s="96" t="s">
        <v>78</v>
      </c>
      <c r="N35" s="37">
        <f>'lista.startowa'!K36</f>
        <v>0</v>
      </c>
      <c r="O35" s="37">
        <f>'lista.startowa'!M36</f>
        <v>0</v>
      </c>
      <c r="P35" s="154">
        <f>'lista.startowa'!O36</f>
        <v>0</v>
      </c>
      <c r="Q35" s="154">
        <f>'lista.startowa'!P36</f>
        <v>0</v>
      </c>
      <c r="R35" s="154">
        <f>'lista.startowa'!Q36</f>
        <v>0</v>
      </c>
      <c r="S35" s="154">
        <f>'lista.startowa'!R36</f>
        <v>0</v>
      </c>
      <c r="T35" s="154">
        <f>'lista.startowa'!S36</f>
        <v>0</v>
      </c>
    </row>
    <row r="36" spans="1:20" ht="12.75">
      <c r="A36" s="37">
        <v>34</v>
      </c>
      <c r="B36" s="150">
        <v>20</v>
      </c>
      <c r="C36" s="96" t="s">
        <v>80</v>
      </c>
      <c r="D36" s="37" t="s">
        <v>81</v>
      </c>
      <c r="E36" s="151">
        <v>1038</v>
      </c>
      <c r="F36" s="151">
        <v>1056</v>
      </c>
      <c r="G36" s="151">
        <v>2094</v>
      </c>
      <c r="H36" s="151">
        <v>80</v>
      </c>
      <c r="I36" s="151">
        <v>11</v>
      </c>
      <c r="J36" s="151">
        <v>2</v>
      </c>
      <c r="K36" s="151">
        <v>1</v>
      </c>
      <c r="L36" s="152">
        <v>34</v>
      </c>
      <c r="M36" s="96" t="s">
        <v>80</v>
      </c>
      <c r="N36" s="37">
        <f>'lista.startowa'!K37</f>
        <v>0</v>
      </c>
      <c r="O36" s="37">
        <f>'lista.startowa'!M37</f>
        <v>0</v>
      </c>
      <c r="P36" s="154">
        <f>'lista.startowa'!O37</f>
        <v>0</v>
      </c>
      <c r="Q36" s="154">
        <f>'lista.startowa'!P37</f>
        <v>0</v>
      </c>
      <c r="R36" s="154">
        <f>'lista.startowa'!Q37</f>
        <v>0</v>
      </c>
      <c r="S36" s="154">
        <f>'lista.startowa'!R37</f>
        <v>0</v>
      </c>
      <c r="T36" s="154">
        <f>'lista.startowa'!S37</f>
        <v>0</v>
      </c>
    </row>
    <row r="37" spans="1:20" ht="12.75">
      <c r="A37" s="37">
        <v>35</v>
      </c>
      <c r="B37" s="150">
        <v>20</v>
      </c>
      <c r="C37" s="37" t="s">
        <v>85</v>
      </c>
      <c r="D37" s="37" t="s">
        <v>86</v>
      </c>
      <c r="E37" s="159">
        <v>0</v>
      </c>
      <c r="F37" s="159">
        <v>0</v>
      </c>
      <c r="G37" s="159">
        <v>0</v>
      </c>
      <c r="H37" s="151">
        <v>0</v>
      </c>
      <c r="I37" s="151">
        <v>0</v>
      </c>
      <c r="J37" s="151">
        <v>0</v>
      </c>
      <c r="K37" s="159">
        <v>0</v>
      </c>
      <c r="L37" s="152">
        <v>35</v>
      </c>
      <c r="M37" s="37" t="s">
        <v>85</v>
      </c>
      <c r="N37" s="37">
        <f>'lista.startowa'!K38</f>
        <v>0</v>
      </c>
      <c r="O37" s="37">
        <f>'lista.startowa'!M38</f>
        <v>0</v>
      </c>
      <c r="P37" s="154">
        <f>'lista.startowa'!O38</f>
        <v>0</v>
      </c>
      <c r="Q37" s="154">
        <f>'lista.startowa'!P38</f>
        <v>0</v>
      </c>
      <c r="R37" s="154">
        <f>'lista.startowa'!Q38</f>
        <v>0</v>
      </c>
      <c r="S37" s="154">
        <f>'lista.startowa'!R38</f>
        <v>0</v>
      </c>
      <c r="T37" s="154">
        <f>'lista.startowa'!S38</f>
        <v>0</v>
      </c>
    </row>
    <row r="38" spans="1:20" ht="12.75">
      <c r="A38" s="37">
        <v>36</v>
      </c>
      <c r="B38" s="150">
        <v>20</v>
      </c>
      <c r="C38" s="163" t="s">
        <v>97</v>
      </c>
      <c r="D38" s="153" t="s">
        <v>98</v>
      </c>
      <c r="E38" s="151">
        <v>0</v>
      </c>
      <c r="F38" s="151">
        <v>0</v>
      </c>
      <c r="G38" s="151">
        <v>0</v>
      </c>
      <c r="H38" s="151">
        <v>0</v>
      </c>
      <c r="I38" s="151">
        <v>0</v>
      </c>
      <c r="J38" s="151">
        <v>0</v>
      </c>
      <c r="K38" s="151">
        <v>0</v>
      </c>
      <c r="L38" s="152">
        <v>36</v>
      </c>
      <c r="M38" s="163" t="s">
        <v>97</v>
      </c>
      <c r="N38" s="37">
        <f>'lista.startowa'!K39</f>
        <v>0</v>
      </c>
      <c r="O38" s="37">
        <f>'lista.startowa'!M39</f>
        <v>0</v>
      </c>
      <c r="P38" s="154">
        <f>'lista.startowa'!O39</f>
        <v>0</v>
      </c>
      <c r="Q38" s="154">
        <f>'lista.startowa'!P39</f>
        <v>0</v>
      </c>
      <c r="R38" s="154">
        <f>'lista.startowa'!Q39</f>
        <v>0</v>
      </c>
      <c r="S38" s="154">
        <f>'lista.startowa'!R39</f>
        <v>0</v>
      </c>
      <c r="T38" s="154">
        <f>'lista.startowa'!S39</f>
        <v>0</v>
      </c>
    </row>
    <row r="39" spans="1:20" ht="12.75">
      <c r="A39" s="37">
        <v>37</v>
      </c>
      <c r="B39" s="150">
        <v>20</v>
      </c>
      <c r="C39" s="121" t="s">
        <v>76</v>
      </c>
      <c r="D39" s="122" t="s">
        <v>71</v>
      </c>
      <c r="E39" s="159">
        <v>0</v>
      </c>
      <c r="F39" s="159">
        <v>0</v>
      </c>
      <c r="G39" s="159">
        <v>0</v>
      </c>
      <c r="H39" s="151">
        <v>0</v>
      </c>
      <c r="I39" s="151">
        <v>0</v>
      </c>
      <c r="J39" s="151">
        <v>0</v>
      </c>
      <c r="K39" s="159">
        <v>0</v>
      </c>
      <c r="L39" s="152">
        <v>37</v>
      </c>
      <c r="M39" s="121" t="s">
        <v>76</v>
      </c>
      <c r="N39" s="37">
        <f>'lista.startowa'!K40</f>
        <v>0</v>
      </c>
      <c r="O39" s="37">
        <f>'lista.startowa'!M40</f>
        <v>0</v>
      </c>
      <c r="P39" s="154">
        <f>'lista.startowa'!O40</f>
        <v>0</v>
      </c>
      <c r="Q39" s="154">
        <f>'lista.startowa'!P40</f>
        <v>0</v>
      </c>
      <c r="R39" s="154">
        <f>'lista.startowa'!Q40</f>
        <v>0</v>
      </c>
      <c r="S39" s="154">
        <f>'lista.startowa'!R40</f>
        <v>0</v>
      </c>
      <c r="T39" s="154">
        <f>'lista.startowa'!S40</f>
        <v>0</v>
      </c>
    </row>
    <row r="40" spans="1:20" ht="12.75">
      <c r="A40" s="37">
        <v>38</v>
      </c>
      <c r="B40" s="150">
        <v>20</v>
      </c>
      <c r="C40" s="155" t="s">
        <v>72</v>
      </c>
      <c r="D40" s="122" t="s">
        <v>1</v>
      </c>
      <c r="E40" s="159">
        <v>0</v>
      </c>
      <c r="F40" s="159">
        <v>0</v>
      </c>
      <c r="G40" s="159">
        <v>0</v>
      </c>
      <c r="H40" s="151">
        <v>0</v>
      </c>
      <c r="I40" s="151">
        <v>0</v>
      </c>
      <c r="J40" s="151">
        <v>0</v>
      </c>
      <c r="K40" s="159">
        <v>0</v>
      </c>
      <c r="L40" s="152">
        <v>38</v>
      </c>
      <c r="M40" s="155" t="s">
        <v>72</v>
      </c>
      <c r="N40" s="37">
        <f>'lista.startowa'!K41</f>
        <v>0</v>
      </c>
      <c r="O40" s="37">
        <f>'lista.startowa'!M41</f>
        <v>0</v>
      </c>
      <c r="P40" s="154">
        <f>'lista.startowa'!O41</f>
        <v>0</v>
      </c>
      <c r="Q40" s="154">
        <f>'lista.startowa'!P41</f>
        <v>0</v>
      </c>
      <c r="R40" s="154">
        <f>'lista.startowa'!Q41</f>
        <v>0</v>
      </c>
      <c r="S40" s="154">
        <f>'lista.startowa'!R41</f>
        <v>0</v>
      </c>
      <c r="T40" s="154">
        <f>'lista.startowa'!S41</f>
        <v>0</v>
      </c>
    </row>
    <row r="41" spans="1:20" ht="12.75">
      <c r="A41" s="37">
        <v>39</v>
      </c>
      <c r="B41" s="150">
        <v>20</v>
      </c>
      <c r="C41" s="155" t="s">
        <v>90</v>
      </c>
      <c r="D41" s="122" t="s">
        <v>91</v>
      </c>
      <c r="E41" s="159">
        <v>0</v>
      </c>
      <c r="F41" s="159">
        <v>0</v>
      </c>
      <c r="G41" s="151">
        <v>0</v>
      </c>
      <c r="H41" s="157">
        <v>0</v>
      </c>
      <c r="I41" s="157">
        <v>0</v>
      </c>
      <c r="J41" s="159">
        <v>0</v>
      </c>
      <c r="K41" s="159">
        <v>0</v>
      </c>
      <c r="L41" s="152">
        <v>39</v>
      </c>
      <c r="M41" s="121" t="s">
        <v>90</v>
      </c>
      <c r="N41" s="37">
        <f>'lista.startowa'!K42</f>
        <v>0</v>
      </c>
      <c r="O41" s="37">
        <f>'lista.startowa'!M42</f>
        <v>0</v>
      </c>
      <c r="P41" s="154">
        <f>'lista.startowa'!O42</f>
        <v>0</v>
      </c>
      <c r="Q41" s="154">
        <f>'lista.startowa'!P42</f>
        <v>0</v>
      </c>
      <c r="R41" s="154">
        <f>'lista.startowa'!Q42</f>
        <v>0</v>
      </c>
      <c r="S41" s="154">
        <f>'lista.startowa'!R42</f>
        <v>0</v>
      </c>
      <c r="T41" s="154">
        <f>'lista.startowa'!S42</f>
        <v>0</v>
      </c>
    </row>
    <row r="42" spans="1:20" ht="12.75">
      <c r="A42" s="37">
        <v>40</v>
      </c>
      <c r="B42" s="150">
        <v>20</v>
      </c>
      <c r="C42" s="121" t="s">
        <v>70</v>
      </c>
      <c r="D42" s="121" t="s">
        <v>71</v>
      </c>
      <c r="E42" s="159">
        <v>803</v>
      </c>
      <c r="F42" s="159">
        <v>366</v>
      </c>
      <c r="G42" s="151">
        <v>1169</v>
      </c>
      <c r="H42" s="157">
        <v>0</v>
      </c>
      <c r="I42" s="157">
        <v>0</v>
      </c>
      <c r="J42" s="151">
        <v>4</v>
      </c>
      <c r="K42" s="159">
        <v>1</v>
      </c>
      <c r="L42" s="152">
        <v>40</v>
      </c>
      <c r="M42" s="121" t="s">
        <v>70</v>
      </c>
      <c r="N42" s="37">
        <f>'lista.startowa'!K43</f>
        <v>0</v>
      </c>
      <c r="O42" s="37">
        <f>'lista.startowa'!M43</f>
        <v>0</v>
      </c>
      <c r="P42" s="154">
        <f>'lista.startowa'!O43</f>
        <v>0</v>
      </c>
      <c r="Q42" s="154">
        <f>'lista.startowa'!P43</f>
        <v>0</v>
      </c>
      <c r="R42" s="154">
        <f>'lista.startowa'!Q43</f>
        <v>0</v>
      </c>
      <c r="S42" s="154">
        <f>'lista.startowa'!R43</f>
        <v>0</v>
      </c>
      <c r="T42" s="154">
        <f>'lista.startowa'!S43</f>
        <v>0</v>
      </c>
    </row>
    <row r="43" spans="1:20" ht="12.75">
      <c r="A43" s="37">
        <v>41</v>
      </c>
      <c r="B43" s="150">
        <v>20</v>
      </c>
      <c r="C43" s="96" t="s">
        <v>73</v>
      </c>
      <c r="D43" s="37" t="s">
        <v>71</v>
      </c>
      <c r="E43" s="151">
        <v>753</v>
      </c>
      <c r="F43" s="151">
        <v>1097</v>
      </c>
      <c r="G43" s="151">
        <v>1850</v>
      </c>
      <c r="H43" s="151">
        <v>65</v>
      </c>
      <c r="I43" s="151">
        <v>11</v>
      </c>
      <c r="J43" s="151">
        <v>6</v>
      </c>
      <c r="K43" s="151">
        <v>1</v>
      </c>
      <c r="L43" s="152">
        <v>41</v>
      </c>
      <c r="M43" s="96" t="s">
        <v>73</v>
      </c>
      <c r="N43" s="37">
        <f>'lista.startowa'!K44</f>
        <v>0</v>
      </c>
      <c r="O43" s="37">
        <f>'lista.startowa'!M44</f>
        <v>0</v>
      </c>
      <c r="P43" s="154">
        <f>'lista.startowa'!O44</f>
        <v>0</v>
      </c>
      <c r="Q43" s="154">
        <f>'lista.startowa'!P44</f>
        <v>0</v>
      </c>
      <c r="R43" s="154">
        <f>'lista.startowa'!Q44</f>
        <v>0</v>
      </c>
      <c r="S43" s="154">
        <f>'lista.startowa'!R44</f>
        <v>0</v>
      </c>
      <c r="T43" s="154">
        <f>'lista.startowa'!S44</f>
        <v>0</v>
      </c>
    </row>
    <row r="44" spans="1:20" ht="12.75">
      <c r="A44" s="37">
        <v>42</v>
      </c>
      <c r="B44" s="150">
        <v>20</v>
      </c>
      <c r="C44" s="155" t="s">
        <v>84</v>
      </c>
      <c r="D44" s="122" t="s">
        <v>71</v>
      </c>
      <c r="E44" s="159">
        <v>0</v>
      </c>
      <c r="F44" s="159">
        <v>0</v>
      </c>
      <c r="G44" s="159">
        <v>0</v>
      </c>
      <c r="H44" s="151">
        <v>0</v>
      </c>
      <c r="I44" s="151">
        <v>0</v>
      </c>
      <c r="J44" s="151">
        <v>0</v>
      </c>
      <c r="K44" s="159">
        <v>0</v>
      </c>
      <c r="L44" s="152">
        <v>42</v>
      </c>
      <c r="M44" s="155" t="s">
        <v>84</v>
      </c>
      <c r="N44" s="37">
        <f>'lista.startowa'!K45</f>
        <v>0</v>
      </c>
      <c r="O44" s="37">
        <f>'lista.startowa'!M45</f>
        <v>0</v>
      </c>
      <c r="P44" s="154">
        <f>'lista.startowa'!O45</f>
        <v>0</v>
      </c>
      <c r="Q44" s="154">
        <f>'lista.startowa'!P45</f>
        <v>0</v>
      </c>
      <c r="R44" s="154">
        <f>'lista.startowa'!Q45</f>
        <v>0</v>
      </c>
      <c r="S44" s="154">
        <f>'lista.startowa'!R45</f>
        <v>0</v>
      </c>
      <c r="T44" s="154">
        <f>'lista.startowa'!S45</f>
        <v>0</v>
      </c>
    </row>
    <row r="45" spans="1:20" ht="12.75">
      <c r="A45" s="37">
        <v>43</v>
      </c>
      <c r="B45" s="150">
        <v>20</v>
      </c>
      <c r="C45" s="166" t="s">
        <v>77</v>
      </c>
      <c r="D45" s="164" t="s">
        <v>71</v>
      </c>
      <c r="E45" s="151">
        <v>694</v>
      </c>
      <c r="F45" s="151">
        <v>568</v>
      </c>
      <c r="G45" s="151">
        <v>1262</v>
      </c>
      <c r="H45" s="151">
        <v>0</v>
      </c>
      <c r="I45" s="151">
        <v>0</v>
      </c>
      <c r="J45" s="151">
        <v>2</v>
      </c>
      <c r="K45" s="151">
        <v>1</v>
      </c>
      <c r="L45" s="152">
        <v>43</v>
      </c>
      <c r="M45" s="166" t="s">
        <v>77</v>
      </c>
      <c r="N45" s="37">
        <f>'lista.startowa'!K46</f>
        <v>0</v>
      </c>
      <c r="O45" s="37">
        <f>'lista.startowa'!M46</f>
        <v>0</v>
      </c>
      <c r="P45" s="154">
        <f>'lista.startowa'!O46</f>
        <v>0</v>
      </c>
      <c r="Q45" s="154">
        <f>'lista.startowa'!P46</f>
        <v>0</v>
      </c>
      <c r="R45" s="154">
        <f>'lista.startowa'!Q46</f>
        <v>0</v>
      </c>
      <c r="S45" s="154">
        <f>'lista.startowa'!R46</f>
        <v>0</v>
      </c>
      <c r="T45" s="154">
        <f>'lista.startowa'!S46</f>
        <v>0</v>
      </c>
    </row>
    <row r="46" spans="1:20" ht="12.75">
      <c r="A46" s="37">
        <v>44</v>
      </c>
      <c r="B46" s="150">
        <v>20</v>
      </c>
      <c r="C46" s="121" t="s">
        <v>200</v>
      </c>
      <c r="D46" s="122" t="s">
        <v>81</v>
      </c>
      <c r="E46" s="159">
        <v>0</v>
      </c>
      <c r="F46" s="159">
        <v>0</v>
      </c>
      <c r="G46" s="159">
        <v>0</v>
      </c>
      <c r="H46" s="151">
        <v>0</v>
      </c>
      <c r="I46" s="151">
        <v>0</v>
      </c>
      <c r="J46" s="151">
        <v>0</v>
      </c>
      <c r="K46" s="159">
        <v>0</v>
      </c>
      <c r="L46" s="152">
        <v>44</v>
      </c>
      <c r="M46" s="121" t="s">
        <v>200</v>
      </c>
      <c r="N46" s="37">
        <f>'lista.startowa'!K47</f>
        <v>0</v>
      </c>
      <c r="O46" s="37">
        <f>'lista.startowa'!M47</f>
        <v>0</v>
      </c>
      <c r="P46" s="154">
        <f>'lista.startowa'!O47</f>
        <v>0</v>
      </c>
      <c r="Q46" s="154">
        <f>'lista.startowa'!P47</f>
        <v>0</v>
      </c>
      <c r="R46" s="154">
        <f>'lista.startowa'!Q47</f>
        <v>0</v>
      </c>
      <c r="S46" s="154">
        <f>'lista.startowa'!R47</f>
        <v>0</v>
      </c>
      <c r="T46" s="154">
        <f>'lista.startowa'!S47</f>
        <v>0</v>
      </c>
    </row>
    <row r="47" spans="1:20" ht="12.75">
      <c r="A47" s="37">
        <v>45</v>
      </c>
      <c r="B47" s="150">
        <v>20</v>
      </c>
      <c r="C47" s="96" t="s">
        <v>92</v>
      </c>
      <c r="D47" s="37" t="s">
        <v>93</v>
      </c>
      <c r="E47" s="159">
        <v>519</v>
      </c>
      <c r="F47" s="159">
        <v>608</v>
      </c>
      <c r="G47" s="167">
        <v>1127</v>
      </c>
      <c r="H47" s="151">
        <v>0</v>
      </c>
      <c r="I47" s="151">
        <v>0</v>
      </c>
      <c r="J47" s="151">
        <v>10</v>
      </c>
      <c r="K47" s="159">
        <v>1</v>
      </c>
      <c r="L47" s="152">
        <v>45</v>
      </c>
      <c r="M47" s="96" t="s">
        <v>92</v>
      </c>
      <c r="N47" s="37">
        <f>'lista.startowa'!K48</f>
        <v>0</v>
      </c>
      <c r="O47" s="37">
        <f>'lista.startowa'!M48</f>
        <v>0</v>
      </c>
      <c r="P47" s="154">
        <f>'lista.startowa'!O48</f>
        <v>0</v>
      </c>
      <c r="Q47" s="154">
        <f>'lista.startowa'!P48</f>
        <v>0</v>
      </c>
      <c r="R47" s="154">
        <f>'lista.startowa'!Q48</f>
        <v>0</v>
      </c>
      <c r="S47" s="37">
        <f>'lista.startowa'!R48</f>
        <v>0</v>
      </c>
      <c r="T47" s="37">
        <f>'lista.startowa'!S48</f>
        <v>0</v>
      </c>
    </row>
    <row r="48" spans="1:20" ht="12.75">
      <c r="A48" s="37">
        <v>46</v>
      </c>
      <c r="B48" s="150">
        <v>20</v>
      </c>
      <c r="C48" s="161"/>
      <c r="D48" s="161"/>
      <c r="E48" s="159"/>
      <c r="F48" s="159"/>
      <c r="G48" s="167"/>
      <c r="H48" s="151"/>
      <c r="I48" s="151"/>
      <c r="J48" s="151"/>
      <c r="K48" s="159"/>
      <c r="L48" s="152">
        <v>46</v>
      </c>
      <c r="M48" s="161"/>
      <c r="N48" s="37">
        <f>'lista.startowa'!K49</f>
        <v>0</v>
      </c>
      <c r="O48" s="37">
        <f>'lista.startowa'!M49</f>
        <v>0</v>
      </c>
      <c r="P48" s="154">
        <f>'lista.startowa'!O49</f>
        <v>0</v>
      </c>
      <c r="Q48" s="154">
        <f>'lista.startowa'!P49</f>
        <v>0</v>
      </c>
      <c r="R48" s="154">
        <f>'lista.startowa'!Q49</f>
        <v>0</v>
      </c>
      <c r="S48" s="37">
        <f>'lista.startowa'!R49</f>
        <v>0</v>
      </c>
      <c r="T48" s="37">
        <f>'lista.startowa'!S49</f>
        <v>0</v>
      </c>
    </row>
    <row r="49" spans="1:20" ht="12.75">
      <c r="A49" s="37">
        <v>47</v>
      </c>
      <c r="B49" s="150">
        <v>20</v>
      </c>
      <c r="C49" s="161"/>
      <c r="D49" s="161"/>
      <c r="E49" s="159"/>
      <c r="F49" s="159"/>
      <c r="G49" s="167"/>
      <c r="H49" s="151"/>
      <c r="I49" s="151"/>
      <c r="J49" s="151"/>
      <c r="K49" s="159"/>
      <c r="L49" s="152">
        <v>47</v>
      </c>
      <c r="M49" s="161"/>
      <c r="N49" s="37">
        <f>'lista.startowa'!K50</f>
        <v>0</v>
      </c>
      <c r="O49" s="37">
        <f>'lista.startowa'!M50</f>
        <v>0</v>
      </c>
      <c r="P49" s="154">
        <f>'lista.startowa'!O50</f>
        <v>0</v>
      </c>
      <c r="Q49" s="154">
        <f>'lista.startowa'!P50</f>
        <v>0</v>
      </c>
      <c r="R49" s="154">
        <f>'lista.startowa'!Q50</f>
        <v>0</v>
      </c>
      <c r="S49" s="37">
        <f>'lista.startowa'!R50</f>
        <v>0</v>
      </c>
      <c r="T49" s="37">
        <f>'lista.startowa'!S50</f>
        <v>0</v>
      </c>
    </row>
    <row r="50" spans="1:20" ht="12.75">
      <c r="A50" s="37">
        <v>48</v>
      </c>
      <c r="B50" s="150">
        <v>20</v>
      </c>
      <c r="C50" s="161"/>
      <c r="D50" s="161"/>
      <c r="E50" s="159"/>
      <c r="F50" s="159"/>
      <c r="G50" s="167"/>
      <c r="H50" s="151"/>
      <c r="I50" s="151"/>
      <c r="J50" s="151"/>
      <c r="K50" s="159"/>
      <c r="L50" s="152">
        <v>48</v>
      </c>
      <c r="M50" s="161"/>
      <c r="N50" s="37">
        <f>'lista.startowa'!K51</f>
        <v>0</v>
      </c>
      <c r="O50" s="37">
        <f>'lista.startowa'!M51</f>
        <v>0</v>
      </c>
      <c r="P50" s="154">
        <f>'lista.startowa'!O51</f>
        <v>0</v>
      </c>
      <c r="Q50" s="154">
        <f>'lista.startowa'!P51</f>
        <v>0</v>
      </c>
      <c r="R50" s="154">
        <f>'lista.startowa'!Q51</f>
        <v>0</v>
      </c>
      <c r="S50" s="37">
        <f>'lista.startowa'!R51</f>
        <v>0</v>
      </c>
      <c r="T50" s="37">
        <f>'lista.startowa'!S51</f>
        <v>0</v>
      </c>
    </row>
    <row r="51" spans="1:20" ht="12.75">
      <c r="A51" s="37">
        <v>47</v>
      </c>
      <c r="B51" s="150">
        <v>20</v>
      </c>
      <c r="C51" s="161"/>
      <c r="D51" s="161"/>
      <c r="E51" s="159"/>
      <c r="F51" s="159"/>
      <c r="G51" s="167"/>
      <c r="H51" s="151"/>
      <c r="I51" s="151"/>
      <c r="J51" s="151"/>
      <c r="K51" s="159"/>
      <c r="L51" s="152">
        <v>49</v>
      </c>
      <c r="M51" s="161"/>
      <c r="N51" s="37">
        <f>'lista.startowa'!K52</f>
        <v>0</v>
      </c>
      <c r="O51" s="37">
        <f>'lista.startowa'!M52</f>
        <v>0</v>
      </c>
      <c r="P51" s="154">
        <f>'lista.startowa'!O52</f>
        <v>0</v>
      </c>
      <c r="Q51" s="154">
        <f>'lista.startowa'!P52</f>
        <v>0</v>
      </c>
      <c r="R51" s="154">
        <f>'lista.startowa'!Q52</f>
        <v>0</v>
      </c>
      <c r="S51" s="37">
        <f>'lista.startowa'!R52</f>
        <v>0</v>
      </c>
      <c r="T51" s="37">
        <f>'lista.startowa'!S52</f>
        <v>0</v>
      </c>
    </row>
    <row r="52" spans="1:20" ht="12.75">
      <c r="A52" s="37">
        <v>48</v>
      </c>
      <c r="B52" s="150">
        <v>20</v>
      </c>
      <c r="C52" s="161"/>
      <c r="D52" s="161"/>
      <c r="E52" s="159"/>
      <c r="F52" s="159"/>
      <c r="G52" s="167"/>
      <c r="H52" s="151"/>
      <c r="I52" s="151"/>
      <c r="J52" s="151"/>
      <c r="K52" s="159"/>
      <c r="L52" s="152">
        <v>50</v>
      </c>
      <c r="M52" s="161"/>
      <c r="N52" s="37">
        <f>'lista.startowa'!K53</f>
        <v>0</v>
      </c>
      <c r="O52" s="37">
        <f>'lista.startowa'!M53</f>
        <v>0</v>
      </c>
      <c r="P52" s="154">
        <f>'lista.startowa'!O53</f>
        <v>0</v>
      </c>
      <c r="Q52" s="154">
        <f>'lista.startowa'!P53</f>
        <v>0</v>
      </c>
      <c r="R52" s="154">
        <f>'lista.startowa'!Q53</f>
        <v>0</v>
      </c>
      <c r="S52" s="37">
        <f>'lista.startowa'!R53</f>
        <v>0</v>
      </c>
      <c r="T52" s="37">
        <f>'lista.startowa'!S53</f>
        <v>0</v>
      </c>
    </row>
    <row r="53" spans="1:20" ht="12.75">
      <c r="A53" s="168"/>
      <c r="B53" s="169"/>
      <c r="C53" s="122"/>
      <c r="D53" s="122"/>
      <c r="E53" s="170"/>
      <c r="F53" s="170"/>
      <c r="G53" s="171"/>
      <c r="H53" s="171">
        <f>SUM(H3:H52)</f>
        <v>459</v>
      </c>
      <c r="I53" s="171">
        <f>SUM(I3:I52)</f>
        <v>54</v>
      </c>
      <c r="J53" s="171">
        <f>SUM(J3:J52)</f>
        <v>152</v>
      </c>
      <c r="K53" s="171">
        <f>SUM(K3:K52)</f>
        <v>27</v>
      </c>
      <c r="L53" s="172"/>
      <c r="M53" s="173"/>
      <c r="N53" s="174"/>
      <c r="O53" s="174"/>
      <c r="P53" s="174"/>
      <c r="Q53" s="171">
        <f>SUM(Q3:Q52)</f>
        <v>238</v>
      </c>
      <c r="R53" s="171">
        <f>SUM(R3:R52)</f>
        <v>28</v>
      </c>
      <c r="S53" s="171">
        <f>SUM(S3:S52)</f>
        <v>114</v>
      </c>
      <c r="T53" s="171">
        <f>SUM(T3:T52)</f>
        <v>14</v>
      </c>
    </row>
    <row r="54" spans="14:20" ht="12.75">
      <c r="N54" s="92"/>
      <c r="O54" s="92"/>
      <c r="P54" s="92"/>
      <c r="Q54" s="92"/>
      <c r="R54" s="92"/>
      <c r="S54" s="92"/>
      <c r="T54" s="92"/>
    </row>
    <row r="55" spans="14:20" ht="12.75">
      <c r="N55" s="92"/>
      <c r="O55" s="92"/>
      <c r="P55" s="92"/>
      <c r="Q55" s="92"/>
      <c r="R55" s="92"/>
      <c r="S55" s="92"/>
      <c r="T55" s="92"/>
    </row>
    <row r="56" spans="14:20" ht="12.75">
      <c r="N56" s="92"/>
      <c r="O56" s="92"/>
      <c r="P56" s="92"/>
      <c r="Q56" s="92"/>
      <c r="R56" s="92"/>
      <c r="S56" s="92"/>
      <c r="T56" s="92"/>
    </row>
    <row r="57" spans="14:20" ht="12.75">
      <c r="N57" s="92"/>
      <c r="O57" s="92"/>
      <c r="P57" s="92"/>
      <c r="Q57" s="92"/>
      <c r="R57" s="92"/>
      <c r="S57" s="92"/>
      <c r="T57" s="92"/>
    </row>
    <row r="58" spans="14:20" ht="12.75">
      <c r="N58" s="92"/>
      <c r="O58" s="92"/>
      <c r="P58" s="92"/>
      <c r="Q58" s="92"/>
      <c r="R58" s="92"/>
      <c r="S58" s="92"/>
      <c r="T58" s="92"/>
    </row>
    <row r="59" spans="14:20" ht="12.75">
      <c r="N59" s="92"/>
      <c r="O59" s="92"/>
      <c r="P59" s="92"/>
      <c r="Q59" s="92"/>
      <c r="R59" s="92"/>
      <c r="S59" s="92"/>
      <c r="T59" s="92"/>
    </row>
    <row r="60" spans="14:20" ht="12.75">
      <c r="N60" s="92"/>
      <c r="O60" s="92"/>
      <c r="P60" s="92"/>
      <c r="Q60" s="92"/>
      <c r="R60" s="92"/>
      <c r="S60" s="92"/>
      <c r="T60" s="92"/>
    </row>
    <row r="61" spans="14:20" ht="12.75">
      <c r="N61" s="92"/>
      <c r="O61" s="92"/>
      <c r="P61" s="92"/>
      <c r="Q61" s="92"/>
      <c r="R61" s="92"/>
      <c r="S61" s="92"/>
      <c r="T61" s="92"/>
    </row>
    <row r="62" spans="14:20" ht="12.75">
      <c r="N62" s="92"/>
      <c r="O62" s="92"/>
      <c r="P62" s="92"/>
      <c r="Q62" s="92"/>
      <c r="R62" s="92"/>
      <c r="S62" s="92"/>
      <c r="T62" s="92"/>
    </row>
    <row r="63" spans="1:20" ht="12.75">
      <c r="A63" s="140"/>
      <c r="B63" s="133"/>
      <c r="C63" s="140"/>
      <c r="D63" s="140"/>
      <c r="E63" s="175"/>
      <c r="F63" s="175"/>
      <c r="G63" s="176"/>
      <c r="H63" s="46"/>
      <c r="I63" s="46"/>
      <c r="J63" s="46"/>
      <c r="K63" s="46"/>
      <c r="L63" s="133"/>
      <c r="N63" s="92"/>
      <c r="O63" s="92"/>
      <c r="P63" s="92"/>
      <c r="Q63" s="92"/>
      <c r="R63" s="92"/>
      <c r="S63" s="92"/>
      <c r="T63" s="92"/>
    </row>
    <row r="64" spans="1:20" ht="12.75">
      <c r="A64" s="140"/>
      <c r="B64" s="133"/>
      <c r="C64" s="140"/>
      <c r="D64" s="140"/>
      <c r="E64" s="175"/>
      <c r="F64" s="175"/>
      <c r="G64" s="176"/>
      <c r="H64" s="46"/>
      <c r="I64" s="46"/>
      <c r="J64" s="46"/>
      <c r="K64" s="46"/>
      <c r="L64" s="133"/>
      <c r="N64" s="92"/>
      <c r="O64" s="92"/>
      <c r="P64" s="92"/>
      <c r="Q64" s="92"/>
      <c r="R64" s="92"/>
      <c r="S64" s="92"/>
      <c r="T64" s="92"/>
    </row>
    <row r="65" spans="1:20" ht="16.5" customHeight="1">
      <c r="A65" s="323" t="s">
        <v>102</v>
      </c>
      <c r="B65" s="323"/>
      <c r="C65" s="323"/>
      <c r="D65" s="323"/>
      <c r="E65" s="323"/>
      <c r="F65" s="323"/>
      <c r="G65" s="323"/>
      <c r="H65" s="323"/>
      <c r="I65" s="323"/>
      <c r="J65" s="323"/>
      <c r="N65" s="92"/>
      <c r="O65" s="92"/>
      <c r="P65" s="92"/>
      <c r="Q65" s="92"/>
      <c r="R65" s="92"/>
      <c r="S65" s="92"/>
      <c r="T65" s="92"/>
    </row>
    <row r="66" spans="1:20" ht="16.5" customHeight="1">
      <c r="A66" s="332" t="s">
        <v>211</v>
      </c>
      <c r="B66" s="332"/>
      <c r="C66" s="332"/>
      <c r="D66" s="332"/>
      <c r="E66" s="332"/>
      <c r="F66" s="332"/>
      <c r="G66" s="332"/>
      <c r="H66" s="332"/>
      <c r="I66" s="332"/>
      <c r="J66" s="332"/>
      <c r="N66" s="92"/>
      <c r="O66" s="92"/>
      <c r="P66" s="92"/>
      <c r="Q66" s="92"/>
      <c r="R66" s="92"/>
      <c r="S66" s="92"/>
      <c r="T66" s="92"/>
    </row>
    <row r="67" spans="1:20" ht="12.75">
      <c r="A67" s="73" t="s">
        <v>63</v>
      </c>
      <c r="B67" s="72" t="s">
        <v>3</v>
      </c>
      <c r="C67" s="73" t="s">
        <v>64</v>
      </c>
      <c r="D67" s="73" t="s">
        <v>65</v>
      </c>
      <c r="E67" s="177" t="s">
        <v>104</v>
      </c>
      <c r="F67" s="177" t="s">
        <v>7</v>
      </c>
      <c r="G67" s="177" t="s">
        <v>8</v>
      </c>
      <c r="H67" s="178" t="s">
        <v>9</v>
      </c>
      <c r="I67" s="178" t="s">
        <v>10</v>
      </c>
      <c r="J67" s="178" t="s">
        <v>11</v>
      </c>
      <c r="N67" s="92"/>
      <c r="O67" s="92"/>
      <c r="P67" s="92"/>
      <c r="Q67" s="92"/>
      <c r="R67" s="92"/>
      <c r="S67" s="92"/>
      <c r="T67" s="92"/>
    </row>
    <row r="68" spans="1:20" ht="12.75">
      <c r="A68" s="179">
        <v>1</v>
      </c>
      <c r="B68" s="17">
        <v>20</v>
      </c>
      <c r="C68" s="37" t="s">
        <v>43</v>
      </c>
      <c r="D68" s="37" t="s">
        <v>1</v>
      </c>
      <c r="E68" s="180">
        <v>855</v>
      </c>
      <c r="F68" s="180">
        <v>1360</v>
      </c>
      <c r="G68" s="174">
        <v>2215</v>
      </c>
      <c r="H68" s="37">
        <v>85</v>
      </c>
      <c r="I68" s="26">
        <v>16</v>
      </c>
      <c r="J68" s="26">
        <v>0</v>
      </c>
      <c r="L68" s="181"/>
      <c r="M68" s="106"/>
      <c r="N68" s="133"/>
      <c r="O68" s="182"/>
      <c r="P68" s="92"/>
      <c r="Q68" s="92"/>
      <c r="R68" s="92"/>
      <c r="S68" s="92"/>
      <c r="T68" s="92"/>
    </row>
    <row r="69" spans="1:20" ht="12.75">
      <c r="A69" s="179">
        <v>2</v>
      </c>
      <c r="B69" s="17">
        <v>20</v>
      </c>
      <c r="C69" s="37" t="s">
        <v>80</v>
      </c>
      <c r="D69" s="37" t="s">
        <v>81</v>
      </c>
      <c r="E69" s="183">
        <v>1038</v>
      </c>
      <c r="F69" s="183">
        <v>1056</v>
      </c>
      <c r="G69" s="53">
        <v>2094</v>
      </c>
      <c r="H69" s="26">
        <v>80</v>
      </c>
      <c r="I69" s="26">
        <v>11</v>
      </c>
      <c r="J69" s="26">
        <v>2</v>
      </c>
      <c r="L69" s="181"/>
      <c r="M69" s="106"/>
      <c r="N69" s="133"/>
      <c r="O69" s="176"/>
      <c r="P69" s="92"/>
      <c r="Q69" s="92"/>
      <c r="R69" s="92"/>
      <c r="S69" s="92"/>
      <c r="T69" s="92"/>
    </row>
    <row r="70" spans="1:20" ht="12.75">
      <c r="A70" s="179">
        <v>3</v>
      </c>
      <c r="B70" s="17">
        <v>20</v>
      </c>
      <c r="C70" s="37" t="s">
        <v>53</v>
      </c>
      <c r="D70" s="37" t="s">
        <v>1</v>
      </c>
      <c r="E70" s="26">
        <v>1065</v>
      </c>
      <c r="F70" s="26">
        <v>981</v>
      </c>
      <c r="G70" s="174">
        <v>2046</v>
      </c>
      <c r="H70" s="37">
        <v>70</v>
      </c>
      <c r="I70" s="26">
        <v>16</v>
      </c>
      <c r="J70" s="26">
        <v>4</v>
      </c>
      <c r="L70" s="181"/>
      <c r="M70" s="106"/>
      <c r="N70" s="133"/>
      <c r="O70" s="182"/>
      <c r="P70" s="92"/>
      <c r="Q70" s="92"/>
      <c r="R70" s="92"/>
      <c r="S70" s="92"/>
      <c r="T70" s="92"/>
    </row>
    <row r="71" spans="1:20" ht="12.75">
      <c r="A71" s="179">
        <v>4</v>
      </c>
      <c r="B71" s="17">
        <v>20</v>
      </c>
      <c r="C71" s="184" t="s">
        <v>73</v>
      </c>
      <c r="D71" s="14" t="s">
        <v>71</v>
      </c>
      <c r="E71" s="26">
        <v>753</v>
      </c>
      <c r="F71" s="26">
        <v>1097</v>
      </c>
      <c r="G71" s="174">
        <v>1850</v>
      </c>
      <c r="H71" s="37">
        <v>65</v>
      </c>
      <c r="I71" s="26">
        <v>11</v>
      </c>
      <c r="J71" s="26">
        <v>6</v>
      </c>
      <c r="L71" s="181"/>
      <c r="M71" s="106"/>
      <c r="N71" s="133"/>
      <c r="O71" s="176"/>
      <c r="P71" s="92"/>
      <c r="Q71" s="92"/>
      <c r="R71" s="92"/>
      <c r="S71" s="92"/>
      <c r="T71" s="92"/>
    </row>
    <row r="72" spans="1:20" ht="12.75">
      <c r="A72" s="179">
        <v>5</v>
      </c>
      <c r="B72" s="17">
        <v>20</v>
      </c>
      <c r="C72" s="184" t="s">
        <v>39</v>
      </c>
      <c r="D72" s="14" t="s">
        <v>1</v>
      </c>
      <c r="E72" s="26">
        <v>759</v>
      </c>
      <c r="F72" s="26">
        <v>1061</v>
      </c>
      <c r="G72" s="174">
        <v>1820</v>
      </c>
      <c r="H72" s="37">
        <v>60</v>
      </c>
      <c r="I72" s="26">
        <v>0</v>
      </c>
      <c r="J72" s="26">
        <v>6</v>
      </c>
      <c r="L72" s="181"/>
      <c r="M72" s="106"/>
      <c r="N72" s="133"/>
      <c r="O72" s="176"/>
      <c r="P72" s="92"/>
      <c r="Q72" s="92"/>
      <c r="R72" s="92"/>
      <c r="S72" s="92"/>
      <c r="T72" s="92"/>
    </row>
    <row r="73" spans="1:20" ht="12.75">
      <c r="A73" s="179">
        <v>6</v>
      </c>
      <c r="B73" s="17">
        <v>20</v>
      </c>
      <c r="C73" s="37" t="s">
        <v>58</v>
      </c>
      <c r="D73" s="37" t="s">
        <v>35</v>
      </c>
      <c r="E73" s="183">
        <v>805</v>
      </c>
      <c r="F73" s="183">
        <v>916</v>
      </c>
      <c r="G73" s="174">
        <v>1721</v>
      </c>
      <c r="H73" s="37">
        <v>55</v>
      </c>
      <c r="I73" s="26">
        <v>0</v>
      </c>
      <c r="J73" s="26">
        <v>4</v>
      </c>
      <c r="L73" s="181"/>
      <c r="M73" s="106"/>
      <c r="N73" s="133"/>
      <c r="O73" s="176"/>
      <c r="P73" s="92"/>
      <c r="Q73" s="92"/>
      <c r="R73" s="92"/>
      <c r="S73" s="92"/>
      <c r="T73" s="92"/>
    </row>
    <row r="74" spans="1:20" ht="12.75">
      <c r="A74" s="179">
        <v>7</v>
      </c>
      <c r="B74" s="17">
        <v>20</v>
      </c>
      <c r="C74" s="37" t="s">
        <v>36</v>
      </c>
      <c r="D74" s="37" t="s">
        <v>1</v>
      </c>
      <c r="E74" s="183">
        <v>994</v>
      </c>
      <c r="F74" s="183">
        <v>679</v>
      </c>
      <c r="G74" s="53">
        <v>1673</v>
      </c>
      <c r="H74" s="26">
        <v>44</v>
      </c>
      <c r="I74" s="26">
        <v>0</v>
      </c>
      <c r="J74" s="26">
        <v>0</v>
      </c>
      <c r="L74" s="181"/>
      <c r="N74" s="46"/>
      <c r="O74" s="176"/>
      <c r="P74" s="92"/>
      <c r="Q74" s="92"/>
      <c r="R74" s="92"/>
      <c r="S74" s="92"/>
      <c r="T74" s="92"/>
    </row>
    <row r="75" spans="1:15" ht="12.75">
      <c r="A75" s="179">
        <v>8</v>
      </c>
      <c r="B75" s="17">
        <v>20</v>
      </c>
      <c r="C75" s="14" t="s">
        <v>49</v>
      </c>
      <c r="D75" s="14" t="s">
        <v>35</v>
      </c>
      <c r="E75" s="26">
        <v>841</v>
      </c>
      <c r="F75" s="26">
        <v>697</v>
      </c>
      <c r="G75" s="174">
        <v>1538</v>
      </c>
      <c r="H75" s="37">
        <v>0</v>
      </c>
      <c r="I75" s="26">
        <v>0</v>
      </c>
      <c r="J75" s="26">
        <v>4</v>
      </c>
      <c r="L75" s="181"/>
      <c r="N75" s="46"/>
      <c r="O75" s="176"/>
    </row>
    <row r="76" spans="1:15" ht="12.75">
      <c r="A76" s="179">
        <v>9</v>
      </c>
      <c r="B76" s="17">
        <v>20</v>
      </c>
      <c r="C76" s="122" t="s">
        <v>38</v>
      </c>
      <c r="D76" s="37" t="s">
        <v>1</v>
      </c>
      <c r="E76" s="180">
        <v>530</v>
      </c>
      <c r="F76" s="180">
        <v>960</v>
      </c>
      <c r="G76" s="174">
        <v>1490</v>
      </c>
      <c r="H76" s="37">
        <v>0</v>
      </c>
      <c r="I76" s="26">
        <v>0</v>
      </c>
      <c r="J76" s="26">
        <v>4</v>
      </c>
      <c r="L76" s="181"/>
      <c r="N76" s="46"/>
      <c r="O76" s="176"/>
    </row>
    <row r="77" spans="1:15" ht="12.75">
      <c r="A77" s="179">
        <v>10</v>
      </c>
      <c r="B77" s="17">
        <v>20</v>
      </c>
      <c r="C77" s="184" t="s">
        <v>56</v>
      </c>
      <c r="D77" s="14" t="s">
        <v>42</v>
      </c>
      <c r="E77" s="26">
        <v>589</v>
      </c>
      <c r="F77" s="26">
        <v>852</v>
      </c>
      <c r="G77" s="174">
        <v>1441</v>
      </c>
      <c r="H77" s="37">
        <v>0</v>
      </c>
      <c r="I77" s="26">
        <v>0</v>
      </c>
      <c r="J77" s="26">
        <v>4</v>
      </c>
      <c r="L77" s="181"/>
      <c r="N77" s="46"/>
      <c r="O77" s="176"/>
    </row>
    <row r="78" spans="1:15" ht="12.75">
      <c r="A78" s="179">
        <v>11</v>
      </c>
      <c r="B78" s="17">
        <v>20</v>
      </c>
      <c r="C78" s="37" t="s">
        <v>48</v>
      </c>
      <c r="D78" s="37" t="s">
        <v>42</v>
      </c>
      <c r="E78" s="183">
        <v>966</v>
      </c>
      <c r="F78" s="183">
        <v>421</v>
      </c>
      <c r="G78" s="53">
        <v>1387</v>
      </c>
      <c r="H78" s="26">
        <v>0</v>
      </c>
      <c r="I78" s="26">
        <v>0</v>
      </c>
      <c r="J78" s="26">
        <v>6</v>
      </c>
      <c r="L78" s="181"/>
      <c r="N78" s="46"/>
      <c r="O78" s="176"/>
    </row>
    <row r="79" spans="1:15" ht="12.75">
      <c r="A79" s="179">
        <v>12</v>
      </c>
      <c r="B79" s="17">
        <v>20</v>
      </c>
      <c r="C79" s="156" t="s">
        <v>55</v>
      </c>
      <c r="D79" s="37" t="s">
        <v>1</v>
      </c>
      <c r="E79" s="180">
        <v>484</v>
      </c>
      <c r="F79" s="180">
        <v>862</v>
      </c>
      <c r="G79" s="174">
        <v>1346</v>
      </c>
      <c r="H79" s="37">
        <v>0</v>
      </c>
      <c r="I79" s="26">
        <v>0</v>
      </c>
      <c r="J79" s="26">
        <v>2</v>
      </c>
      <c r="L79" s="181"/>
      <c r="N79" s="46"/>
      <c r="O79" s="176"/>
    </row>
    <row r="80" spans="1:15" ht="12.75">
      <c r="A80" s="179">
        <v>13</v>
      </c>
      <c r="B80" s="17">
        <v>20</v>
      </c>
      <c r="C80" s="184" t="s">
        <v>0</v>
      </c>
      <c r="D80" s="14" t="s">
        <v>1</v>
      </c>
      <c r="E80" s="26">
        <v>544</v>
      </c>
      <c r="F80" s="26">
        <v>802</v>
      </c>
      <c r="G80" s="174">
        <v>1346</v>
      </c>
      <c r="H80" s="37">
        <v>0</v>
      </c>
      <c r="I80" s="26">
        <v>0</v>
      </c>
      <c r="J80" s="26">
        <v>4</v>
      </c>
      <c r="L80" s="181"/>
      <c r="N80" s="185"/>
      <c r="O80" s="176"/>
    </row>
    <row r="81" spans="1:15" ht="12.75">
      <c r="A81" s="179">
        <v>14</v>
      </c>
      <c r="B81" s="17">
        <v>20</v>
      </c>
      <c r="C81" s="37" t="s">
        <v>37</v>
      </c>
      <c r="D81" s="37" t="s">
        <v>31</v>
      </c>
      <c r="E81" s="26">
        <v>428</v>
      </c>
      <c r="F81" s="26">
        <v>916</v>
      </c>
      <c r="G81" s="53">
        <v>1344</v>
      </c>
      <c r="H81" s="37">
        <v>0</v>
      </c>
      <c r="I81" s="26">
        <v>0</v>
      </c>
      <c r="J81" s="26">
        <v>2</v>
      </c>
      <c r="L81" s="181"/>
      <c r="N81" s="46"/>
      <c r="O81" s="182"/>
    </row>
    <row r="82" spans="1:15" ht="12.75">
      <c r="A82" s="179">
        <v>15</v>
      </c>
      <c r="B82" s="17">
        <v>20</v>
      </c>
      <c r="C82" s="184" t="s">
        <v>50</v>
      </c>
      <c r="D82" s="14" t="s">
        <v>42</v>
      </c>
      <c r="E82" s="26">
        <v>556</v>
      </c>
      <c r="F82" s="26">
        <v>770</v>
      </c>
      <c r="G82" s="174">
        <v>1326</v>
      </c>
      <c r="H82" s="37">
        <v>0</v>
      </c>
      <c r="I82" s="26">
        <v>0</v>
      </c>
      <c r="J82" s="26">
        <v>6</v>
      </c>
      <c r="L82" s="181"/>
      <c r="N82" s="46"/>
      <c r="O82" s="182"/>
    </row>
    <row r="83" spans="1:15" ht="12.75">
      <c r="A83" s="179">
        <v>16</v>
      </c>
      <c r="B83" s="17">
        <v>20</v>
      </c>
      <c r="C83" s="122" t="s">
        <v>77</v>
      </c>
      <c r="D83" s="37" t="s">
        <v>71</v>
      </c>
      <c r="E83" s="180">
        <v>694</v>
      </c>
      <c r="F83" s="180">
        <v>568</v>
      </c>
      <c r="G83" s="174">
        <v>1262</v>
      </c>
      <c r="H83" s="37">
        <v>0</v>
      </c>
      <c r="I83" s="186">
        <v>0</v>
      </c>
      <c r="J83" s="26">
        <v>2</v>
      </c>
      <c r="L83" s="181"/>
      <c r="N83" s="46"/>
      <c r="O83" s="182"/>
    </row>
    <row r="84" spans="1:15" ht="12.75">
      <c r="A84" s="179">
        <v>17</v>
      </c>
      <c r="B84" s="17">
        <v>20</v>
      </c>
      <c r="C84" s="37" t="s">
        <v>44</v>
      </c>
      <c r="D84" s="37" t="s">
        <v>1</v>
      </c>
      <c r="E84" s="183">
        <v>811</v>
      </c>
      <c r="F84" s="183">
        <v>447</v>
      </c>
      <c r="G84" s="53">
        <v>1258</v>
      </c>
      <c r="H84" s="26">
        <v>0</v>
      </c>
      <c r="I84" s="26">
        <v>0</v>
      </c>
      <c r="J84" s="26">
        <v>10</v>
      </c>
      <c r="L84" s="181"/>
      <c r="N84" s="46"/>
      <c r="O84" s="176"/>
    </row>
    <row r="85" spans="1:15" ht="12.75">
      <c r="A85" s="179">
        <v>18</v>
      </c>
      <c r="B85" s="17">
        <v>20</v>
      </c>
      <c r="C85" s="14" t="s">
        <v>40</v>
      </c>
      <c r="D85" s="14" t="s">
        <v>1</v>
      </c>
      <c r="E85" s="26">
        <v>286</v>
      </c>
      <c r="F85" s="26">
        <v>952</v>
      </c>
      <c r="G85" s="174">
        <v>1238</v>
      </c>
      <c r="H85" s="37">
        <v>0</v>
      </c>
      <c r="I85" s="26">
        <v>0</v>
      </c>
      <c r="J85" s="26">
        <v>12</v>
      </c>
      <c r="L85" s="140"/>
      <c r="N85" s="46"/>
      <c r="O85" s="176"/>
    </row>
    <row r="86" spans="1:15" ht="12.75">
      <c r="A86" s="179">
        <v>19</v>
      </c>
      <c r="B86" s="17">
        <v>20</v>
      </c>
      <c r="C86" s="37" t="s">
        <v>41</v>
      </c>
      <c r="D86" s="37" t="s">
        <v>42</v>
      </c>
      <c r="E86" s="180">
        <v>483</v>
      </c>
      <c r="F86" s="180">
        <v>693</v>
      </c>
      <c r="G86" s="174">
        <v>1176</v>
      </c>
      <c r="H86" s="37">
        <v>0</v>
      </c>
      <c r="I86" s="26">
        <v>0</v>
      </c>
      <c r="J86" s="26">
        <v>8</v>
      </c>
      <c r="L86" s="140"/>
      <c r="N86" s="46"/>
      <c r="O86" s="176"/>
    </row>
    <row r="87" spans="1:15" ht="12.75">
      <c r="A87" s="37">
        <v>20</v>
      </c>
      <c r="B87" s="17">
        <v>20</v>
      </c>
      <c r="C87" s="122" t="s">
        <v>70</v>
      </c>
      <c r="D87" s="37" t="s">
        <v>71</v>
      </c>
      <c r="E87" s="180">
        <v>803</v>
      </c>
      <c r="F87" s="180">
        <v>366</v>
      </c>
      <c r="G87" s="174">
        <v>1169</v>
      </c>
      <c r="H87" s="37">
        <v>0</v>
      </c>
      <c r="I87" s="26">
        <v>0</v>
      </c>
      <c r="J87" s="26">
        <v>4</v>
      </c>
      <c r="L87" s="140"/>
      <c r="N87" s="46"/>
      <c r="O87" s="176"/>
    </row>
    <row r="88" spans="1:15" ht="12.75">
      <c r="A88" s="37">
        <v>21</v>
      </c>
      <c r="B88" s="17">
        <v>20</v>
      </c>
      <c r="C88" s="14" t="s">
        <v>92</v>
      </c>
      <c r="D88" s="14" t="s">
        <v>93</v>
      </c>
      <c r="E88" s="26">
        <v>519</v>
      </c>
      <c r="F88" s="26">
        <v>608</v>
      </c>
      <c r="G88" s="174">
        <v>1127</v>
      </c>
      <c r="H88" s="37">
        <v>0</v>
      </c>
      <c r="I88" s="26">
        <v>0</v>
      </c>
      <c r="J88" s="26">
        <v>10</v>
      </c>
      <c r="L88" s="140"/>
      <c r="N88" s="46"/>
      <c r="O88" s="182"/>
    </row>
    <row r="89" spans="1:15" ht="12.75">
      <c r="A89" s="37">
        <v>22</v>
      </c>
      <c r="B89" s="17">
        <v>20</v>
      </c>
      <c r="C89" s="37" t="s">
        <v>47</v>
      </c>
      <c r="D89" s="37" t="s">
        <v>1</v>
      </c>
      <c r="E89" s="26">
        <v>432</v>
      </c>
      <c r="F89" s="26">
        <v>572</v>
      </c>
      <c r="G89" s="174">
        <v>1004</v>
      </c>
      <c r="H89" s="37">
        <v>0</v>
      </c>
      <c r="I89" s="26">
        <v>0</v>
      </c>
      <c r="J89" s="26">
        <v>4</v>
      </c>
      <c r="L89" s="140"/>
      <c r="N89" s="46"/>
      <c r="O89" s="176"/>
    </row>
    <row r="90" spans="1:15" ht="12.75">
      <c r="A90" s="37">
        <v>23</v>
      </c>
      <c r="B90" s="17">
        <v>20</v>
      </c>
      <c r="C90" s="184" t="s">
        <v>34</v>
      </c>
      <c r="D90" s="14" t="s">
        <v>35</v>
      </c>
      <c r="E90" s="26">
        <v>552</v>
      </c>
      <c r="F90" s="26">
        <v>415</v>
      </c>
      <c r="G90" s="53">
        <v>967</v>
      </c>
      <c r="H90" s="37">
        <v>0</v>
      </c>
      <c r="I90" s="26">
        <v>0</v>
      </c>
      <c r="J90" s="26">
        <v>16</v>
      </c>
      <c r="L90" s="140"/>
      <c r="N90" s="46"/>
      <c r="O90" s="182"/>
    </row>
    <row r="91" spans="1:15" ht="12.75">
      <c r="A91" s="37">
        <v>24</v>
      </c>
      <c r="B91" s="17">
        <v>20</v>
      </c>
      <c r="C91" s="14" t="s">
        <v>59</v>
      </c>
      <c r="D91" s="37" t="s">
        <v>1</v>
      </c>
      <c r="E91" s="183">
        <v>715</v>
      </c>
      <c r="F91" s="183">
        <v>228</v>
      </c>
      <c r="G91" s="53">
        <v>943</v>
      </c>
      <c r="H91" s="37">
        <v>0</v>
      </c>
      <c r="I91" s="26">
        <v>0</v>
      </c>
      <c r="J91" s="26">
        <v>10</v>
      </c>
      <c r="L91" s="140"/>
      <c r="N91" s="46"/>
      <c r="O91" s="182"/>
    </row>
    <row r="92" spans="1:15" ht="12.75">
      <c r="A92" s="37">
        <v>25</v>
      </c>
      <c r="B92" s="17">
        <v>20</v>
      </c>
      <c r="C92" s="14" t="s">
        <v>30</v>
      </c>
      <c r="D92" s="14" t="s">
        <v>31</v>
      </c>
      <c r="E92" s="26">
        <v>373</v>
      </c>
      <c r="F92" s="26">
        <v>495</v>
      </c>
      <c r="G92" s="174">
        <v>868</v>
      </c>
      <c r="H92" s="37">
        <v>0</v>
      </c>
      <c r="I92" s="26">
        <v>0</v>
      </c>
      <c r="J92" s="26">
        <v>8</v>
      </c>
      <c r="L92" s="140"/>
      <c r="N92" s="46"/>
      <c r="O92" s="182"/>
    </row>
    <row r="93" spans="1:15" ht="12.75">
      <c r="A93" s="37">
        <v>26</v>
      </c>
      <c r="B93" s="17">
        <v>20</v>
      </c>
      <c r="C93" s="122" t="s">
        <v>52</v>
      </c>
      <c r="D93" s="37" t="s">
        <v>35</v>
      </c>
      <c r="E93" s="180">
        <v>696</v>
      </c>
      <c r="F93" s="180">
        <v>124</v>
      </c>
      <c r="G93" s="174">
        <v>820</v>
      </c>
      <c r="H93" s="37">
        <v>0</v>
      </c>
      <c r="I93" s="26">
        <v>0</v>
      </c>
      <c r="J93" s="26">
        <v>6</v>
      </c>
      <c r="L93" s="140"/>
      <c r="N93" s="46"/>
      <c r="O93" s="176"/>
    </row>
    <row r="94" spans="1:15" ht="12.75">
      <c r="A94" s="37">
        <v>27</v>
      </c>
      <c r="B94" s="17">
        <v>20</v>
      </c>
      <c r="C94" s="14" t="s">
        <v>51</v>
      </c>
      <c r="D94" s="14" t="s">
        <v>1</v>
      </c>
      <c r="E94" s="26">
        <v>260</v>
      </c>
      <c r="F94" s="26">
        <v>340</v>
      </c>
      <c r="G94" s="53">
        <v>600</v>
      </c>
      <c r="H94" s="37">
        <v>0</v>
      </c>
      <c r="I94" s="26">
        <v>0</v>
      </c>
      <c r="J94" s="26">
        <v>8</v>
      </c>
      <c r="L94" s="140"/>
      <c r="N94" s="46"/>
      <c r="O94" s="176"/>
    </row>
    <row r="95" spans="1:15" ht="12.75">
      <c r="A95" s="37">
        <v>28</v>
      </c>
      <c r="B95" s="17">
        <v>20</v>
      </c>
      <c r="C95" s="122" t="s">
        <v>62</v>
      </c>
      <c r="D95" s="37" t="s">
        <v>61</v>
      </c>
      <c r="E95" s="26">
        <v>0</v>
      </c>
      <c r="F95" s="26">
        <v>0</v>
      </c>
      <c r="G95" s="174">
        <v>0</v>
      </c>
      <c r="H95" s="37">
        <v>0</v>
      </c>
      <c r="I95" s="26">
        <v>0</v>
      </c>
      <c r="J95" s="26">
        <v>0</v>
      </c>
      <c r="L95" s="140"/>
      <c r="N95" s="46"/>
      <c r="O95" s="176"/>
    </row>
    <row r="96" spans="1:15" ht="12.75">
      <c r="A96" s="37">
        <v>29</v>
      </c>
      <c r="B96" s="17">
        <v>20</v>
      </c>
      <c r="C96" s="157" t="s">
        <v>94</v>
      </c>
      <c r="D96" s="37" t="s">
        <v>83</v>
      </c>
      <c r="E96" s="180">
        <v>0</v>
      </c>
      <c r="F96" s="180">
        <v>0</v>
      </c>
      <c r="G96" s="174">
        <v>0</v>
      </c>
      <c r="H96" s="26">
        <v>0</v>
      </c>
      <c r="I96" s="26">
        <v>0</v>
      </c>
      <c r="J96" s="26">
        <v>0</v>
      </c>
      <c r="L96" s="140"/>
      <c r="N96" s="46"/>
      <c r="O96" s="176"/>
    </row>
    <row r="97" spans="1:15" ht="12.75">
      <c r="A97" s="37">
        <v>30</v>
      </c>
      <c r="B97" s="17">
        <v>20</v>
      </c>
      <c r="C97" s="122" t="s">
        <v>82</v>
      </c>
      <c r="D97" s="37" t="s">
        <v>83</v>
      </c>
      <c r="E97" s="26">
        <v>0</v>
      </c>
      <c r="F97" s="26">
        <v>0</v>
      </c>
      <c r="G97" s="174">
        <v>0</v>
      </c>
      <c r="H97" s="37">
        <v>0</v>
      </c>
      <c r="I97" s="26">
        <v>0</v>
      </c>
      <c r="J97" s="26">
        <v>0</v>
      </c>
      <c r="L97" s="140"/>
      <c r="N97" s="46"/>
      <c r="O97" s="176"/>
    </row>
    <row r="98" spans="1:15" ht="12.75">
      <c r="A98" s="37">
        <v>31</v>
      </c>
      <c r="B98" s="17">
        <v>20</v>
      </c>
      <c r="C98" s="50" t="s">
        <v>79</v>
      </c>
      <c r="D98" s="14" t="s">
        <v>81</v>
      </c>
      <c r="E98" s="26">
        <v>0</v>
      </c>
      <c r="F98" s="26">
        <v>0</v>
      </c>
      <c r="G98" s="174">
        <v>0</v>
      </c>
      <c r="H98" s="37">
        <v>0</v>
      </c>
      <c r="I98" s="26">
        <v>0</v>
      </c>
      <c r="J98" s="26">
        <v>0</v>
      </c>
      <c r="L98" s="140"/>
      <c r="N98" s="46"/>
      <c r="O98" s="176"/>
    </row>
    <row r="99" spans="1:15" ht="12.75">
      <c r="A99" s="37">
        <v>32</v>
      </c>
      <c r="B99" s="17">
        <v>20</v>
      </c>
      <c r="C99" s="122" t="s">
        <v>74</v>
      </c>
      <c r="D99" s="37" t="s">
        <v>75</v>
      </c>
      <c r="E99" s="26">
        <v>0</v>
      </c>
      <c r="F99" s="26">
        <v>0</v>
      </c>
      <c r="G99" s="53">
        <v>0</v>
      </c>
      <c r="H99" s="37">
        <v>0</v>
      </c>
      <c r="I99" s="26">
        <v>0</v>
      </c>
      <c r="J99" s="26">
        <v>0</v>
      </c>
      <c r="L99" s="140"/>
      <c r="N99" s="46"/>
      <c r="O99" s="182"/>
    </row>
    <row r="100" spans="1:15" ht="12.75">
      <c r="A100" s="37">
        <v>33</v>
      </c>
      <c r="B100" s="17">
        <v>20</v>
      </c>
      <c r="C100" s="14" t="s">
        <v>57</v>
      </c>
      <c r="D100" s="14" t="s">
        <v>1</v>
      </c>
      <c r="E100" s="26">
        <v>0</v>
      </c>
      <c r="F100" s="26">
        <v>0</v>
      </c>
      <c r="G100" s="174">
        <v>0</v>
      </c>
      <c r="H100" s="37">
        <v>0</v>
      </c>
      <c r="I100" s="26">
        <v>0</v>
      </c>
      <c r="J100" s="26">
        <v>0</v>
      </c>
      <c r="L100" s="140"/>
      <c r="N100" s="46"/>
      <c r="O100" s="176"/>
    </row>
    <row r="101" spans="1:15" ht="12.75">
      <c r="A101" s="37">
        <v>34</v>
      </c>
      <c r="B101" s="17">
        <v>20</v>
      </c>
      <c r="C101" s="157" t="s">
        <v>99</v>
      </c>
      <c r="D101" s="37" t="s">
        <v>75</v>
      </c>
      <c r="E101" s="180">
        <v>0</v>
      </c>
      <c r="F101" s="180">
        <v>0</v>
      </c>
      <c r="G101" s="174">
        <v>0</v>
      </c>
      <c r="H101" s="37">
        <v>0</v>
      </c>
      <c r="I101" s="26">
        <v>0</v>
      </c>
      <c r="J101" s="26">
        <v>0</v>
      </c>
      <c r="L101" s="140"/>
      <c r="N101" s="46"/>
      <c r="O101" s="176"/>
    </row>
    <row r="102" spans="1:15" ht="12.75">
      <c r="A102" s="37">
        <v>35</v>
      </c>
      <c r="B102" s="17">
        <v>20</v>
      </c>
      <c r="C102" s="37" t="s">
        <v>96</v>
      </c>
      <c r="D102" s="37" t="s">
        <v>89</v>
      </c>
      <c r="E102" s="26">
        <v>0</v>
      </c>
      <c r="F102" s="26">
        <v>0</v>
      </c>
      <c r="G102" s="174">
        <v>0</v>
      </c>
      <c r="H102" s="37">
        <v>0</v>
      </c>
      <c r="I102" s="26">
        <v>0</v>
      </c>
      <c r="J102" s="26">
        <v>0</v>
      </c>
      <c r="L102" s="187"/>
      <c r="N102" s="46"/>
      <c r="O102" s="182"/>
    </row>
    <row r="103" spans="1:15" ht="12.75">
      <c r="A103" s="37">
        <v>36</v>
      </c>
      <c r="B103" s="17">
        <v>20</v>
      </c>
      <c r="C103" s="37" t="s">
        <v>88</v>
      </c>
      <c r="D103" s="37" t="s">
        <v>89</v>
      </c>
      <c r="E103" s="183">
        <v>0</v>
      </c>
      <c r="F103" s="183">
        <v>0</v>
      </c>
      <c r="G103" s="174">
        <v>0</v>
      </c>
      <c r="H103" s="26">
        <v>0</v>
      </c>
      <c r="I103" s="26">
        <v>0</v>
      </c>
      <c r="J103" s="26">
        <v>0</v>
      </c>
      <c r="N103" s="46"/>
      <c r="O103" s="176"/>
    </row>
    <row r="104" spans="1:15" ht="12.75">
      <c r="A104" s="37">
        <v>37</v>
      </c>
      <c r="B104" s="17">
        <v>20</v>
      </c>
      <c r="C104" s="14" t="s">
        <v>100</v>
      </c>
      <c r="D104" s="14" t="s">
        <v>101</v>
      </c>
      <c r="E104" s="180">
        <v>0</v>
      </c>
      <c r="F104" s="180">
        <v>0</v>
      </c>
      <c r="G104" s="174">
        <v>0</v>
      </c>
      <c r="H104" s="37">
        <v>0</v>
      </c>
      <c r="I104" s="186">
        <v>0</v>
      </c>
      <c r="J104" s="186">
        <v>0</v>
      </c>
      <c r="N104" s="46"/>
      <c r="O104" s="182"/>
    </row>
    <row r="105" spans="1:14" ht="12.75">
      <c r="A105" s="37">
        <v>38</v>
      </c>
      <c r="B105" s="17">
        <v>20</v>
      </c>
      <c r="C105" s="37" t="s">
        <v>78</v>
      </c>
      <c r="D105" s="37" t="s">
        <v>42</v>
      </c>
      <c r="E105" s="183">
        <v>0</v>
      </c>
      <c r="F105" s="183">
        <v>0</v>
      </c>
      <c r="G105" s="174">
        <v>0</v>
      </c>
      <c r="H105" s="37">
        <v>0</v>
      </c>
      <c r="I105" s="26">
        <v>0</v>
      </c>
      <c r="J105" s="26">
        <v>0</v>
      </c>
      <c r="K105" s="182"/>
      <c r="N105" s="46"/>
    </row>
    <row r="106" spans="1:14" ht="12.75">
      <c r="A106" s="37">
        <v>39</v>
      </c>
      <c r="B106" s="17">
        <v>20</v>
      </c>
      <c r="C106" s="37" t="s">
        <v>85</v>
      </c>
      <c r="D106" s="37" t="s">
        <v>86</v>
      </c>
      <c r="E106" s="183">
        <v>0</v>
      </c>
      <c r="F106" s="183">
        <v>0</v>
      </c>
      <c r="G106" s="53">
        <v>0</v>
      </c>
      <c r="H106" s="26">
        <v>0</v>
      </c>
      <c r="I106" s="26">
        <v>0</v>
      </c>
      <c r="J106" s="26">
        <v>0</v>
      </c>
      <c r="N106" s="46"/>
    </row>
    <row r="107" spans="1:14" ht="12.75">
      <c r="A107" s="37">
        <v>40</v>
      </c>
      <c r="B107" s="17">
        <v>20</v>
      </c>
      <c r="C107" s="122" t="s">
        <v>97</v>
      </c>
      <c r="D107" s="37" t="s">
        <v>98</v>
      </c>
      <c r="E107" s="180">
        <v>0</v>
      </c>
      <c r="F107" s="180">
        <v>0</v>
      </c>
      <c r="G107" s="174">
        <v>0</v>
      </c>
      <c r="H107" s="37">
        <v>0</v>
      </c>
      <c r="I107" s="26">
        <v>0</v>
      </c>
      <c r="J107" s="26">
        <v>0</v>
      </c>
      <c r="N107" s="46"/>
    </row>
    <row r="108" spans="1:14" ht="12.75">
      <c r="A108" s="37">
        <v>41</v>
      </c>
      <c r="B108" s="17">
        <v>20</v>
      </c>
      <c r="C108" s="184" t="s">
        <v>76</v>
      </c>
      <c r="D108" s="14" t="s">
        <v>71</v>
      </c>
      <c r="E108" s="26">
        <v>0</v>
      </c>
      <c r="F108" s="26">
        <v>0</v>
      </c>
      <c r="G108" s="174">
        <v>0</v>
      </c>
      <c r="H108" s="37">
        <v>0</v>
      </c>
      <c r="I108" s="26">
        <v>0</v>
      </c>
      <c r="J108" s="26">
        <v>0</v>
      </c>
      <c r="N108" s="46"/>
    </row>
    <row r="109" spans="1:10" ht="12.75">
      <c r="A109" s="37">
        <v>42</v>
      </c>
      <c r="B109" s="17">
        <v>20</v>
      </c>
      <c r="C109" s="37" t="s">
        <v>72</v>
      </c>
      <c r="D109" s="37" t="s">
        <v>1</v>
      </c>
      <c r="E109" s="180">
        <v>0</v>
      </c>
      <c r="F109" s="180">
        <v>0</v>
      </c>
      <c r="G109" s="174">
        <v>0</v>
      </c>
      <c r="H109" s="37">
        <v>0</v>
      </c>
      <c r="I109" s="26">
        <v>0</v>
      </c>
      <c r="J109" s="26">
        <v>0</v>
      </c>
    </row>
    <row r="110" spans="1:10" ht="12.75">
      <c r="A110" s="37">
        <v>43</v>
      </c>
      <c r="B110" s="17">
        <v>20</v>
      </c>
      <c r="C110" s="37" t="s">
        <v>90</v>
      </c>
      <c r="D110" s="37" t="s">
        <v>91</v>
      </c>
      <c r="E110" s="183">
        <v>0</v>
      </c>
      <c r="F110" s="183">
        <v>0</v>
      </c>
      <c r="G110" s="53">
        <v>0</v>
      </c>
      <c r="H110" s="26">
        <v>0</v>
      </c>
      <c r="I110" s="26">
        <v>0</v>
      </c>
      <c r="J110" s="26">
        <v>0</v>
      </c>
    </row>
    <row r="111" spans="1:10" ht="12.75">
      <c r="A111" s="37">
        <v>44</v>
      </c>
      <c r="B111" s="17">
        <v>20</v>
      </c>
      <c r="C111" s="122" t="s">
        <v>84</v>
      </c>
      <c r="D111" s="37" t="s">
        <v>71</v>
      </c>
      <c r="E111" s="26">
        <v>0</v>
      </c>
      <c r="F111" s="26">
        <v>0</v>
      </c>
      <c r="G111" s="174">
        <v>0</v>
      </c>
      <c r="H111" s="37">
        <v>0</v>
      </c>
      <c r="I111" s="26">
        <v>0</v>
      </c>
      <c r="J111" s="26">
        <v>0</v>
      </c>
    </row>
    <row r="112" spans="1:10" ht="12.75">
      <c r="A112" s="37">
        <v>44</v>
      </c>
      <c r="B112" s="17">
        <v>20</v>
      </c>
      <c r="C112" s="37" t="s">
        <v>200</v>
      </c>
      <c r="D112" s="37" t="s">
        <v>81</v>
      </c>
      <c r="E112" s="26">
        <v>0</v>
      </c>
      <c r="F112" s="26">
        <v>0</v>
      </c>
      <c r="G112" s="174">
        <v>0</v>
      </c>
      <c r="H112" s="37">
        <v>0</v>
      </c>
      <c r="I112" s="26">
        <v>0</v>
      </c>
      <c r="J112" s="26">
        <v>0</v>
      </c>
    </row>
    <row r="113" spans="1:10" ht="12.75">
      <c r="A113" s="37">
        <v>45</v>
      </c>
      <c r="B113" s="17"/>
      <c r="C113" s="37"/>
      <c r="D113" s="37"/>
      <c r="E113" s="183"/>
      <c r="F113" s="183"/>
      <c r="G113" s="53"/>
      <c r="H113" s="26"/>
      <c r="I113" s="26"/>
      <c r="J113" s="26"/>
    </row>
    <row r="114" spans="1:11" ht="12.75">
      <c r="A114" s="37">
        <v>46</v>
      </c>
      <c r="B114" s="17"/>
      <c r="C114" s="14"/>
      <c r="D114" s="14"/>
      <c r="E114" s="170"/>
      <c r="F114" s="170"/>
      <c r="G114" s="171"/>
      <c r="H114" s="171">
        <f>SUM(H64:H113)</f>
        <v>459</v>
      </c>
      <c r="I114" s="171">
        <f>SUM(I64:I113)</f>
        <v>54</v>
      </c>
      <c r="J114" s="171">
        <f>SUM(J64:J113)</f>
        <v>152</v>
      </c>
      <c r="K114" s="171"/>
    </row>
    <row r="115" spans="1:10" ht="12.75">
      <c r="A115" s="37">
        <v>47</v>
      </c>
      <c r="B115" s="17"/>
      <c r="C115" s="37"/>
      <c r="D115" s="37"/>
      <c r="E115" s="183"/>
      <c r="F115" s="183"/>
      <c r="G115" s="53"/>
      <c r="H115" s="26"/>
      <c r="I115" s="26"/>
      <c r="J115" s="26"/>
    </row>
    <row r="116" spans="1:10" ht="12.75">
      <c r="A116" s="37">
        <v>48</v>
      </c>
      <c r="B116" s="17"/>
      <c r="C116" s="37"/>
      <c r="D116" s="37"/>
      <c r="E116" s="180"/>
      <c r="F116" s="180"/>
      <c r="G116" s="174"/>
      <c r="H116" s="37"/>
      <c r="I116" s="186"/>
      <c r="J116" s="186"/>
    </row>
    <row r="117" spans="1:10" ht="12.75">
      <c r="A117" s="37">
        <v>49</v>
      </c>
      <c r="B117" s="17"/>
      <c r="C117" s="184"/>
      <c r="D117" s="14"/>
      <c r="E117" s="26"/>
      <c r="F117" s="26"/>
      <c r="G117" s="174"/>
      <c r="H117" s="37"/>
      <c r="I117" s="26"/>
      <c r="J117" s="26"/>
    </row>
    <row r="118" spans="1:10" ht="12.75">
      <c r="A118" s="37">
        <v>50</v>
      </c>
      <c r="B118" s="17"/>
      <c r="C118" s="122"/>
      <c r="D118" s="122"/>
      <c r="E118" s="26"/>
      <c r="F118" s="26"/>
      <c r="G118" s="174"/>
      <c r="H118" s="37"/>
      <c r="I118" s="26"/>
      <c r="J118" s="26"/>
    </row>
  </sheetData>
  <sheetProtection selectLockedCells="1" selectUnlockedCells="1"/>
  <mergeCells count="3">
    <mergeCell ref="A1:J1"/>
    <mergeCell ref="A65:J65"/>
    <mergeCell ref="A66:J66"/>
  </mergeCells>
  <printOptions/>
  <pageMargins left="0.7479166666666667" right="0.7479166666666667" top="0.5201388888888889" bottom="0.5701388888888889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99"/>
  <sheetViews>
    <sheetView tabSelected="1" zoomScale="110" zoomScaleNormal="110" zoomScalePageLayoutView="0" workbookViewId="0" topLeftCell="A1">
      <selection activeCell="P6" sqref="P6"/>
    </sheetView>
  </sheetViews>
  <sheetFormatPr defaultColWidth="8.375" defaultRowHeight="12.75" outlineLevelRow="1"/>
  <cols>
    <col min="1" max="3" width="3.375" style="0" customWidth="1"/>
    <col min="4" max="4" width="3.375" style="85" customWidth="1"/>
    <col min="5" max="5" width="4.375" style="0" customWidth="1"/>
    <col min="6" max="6" width="17.375" style="85" customWidth="1"/>
    <col min="7" max="7" width="24.375" style="0" customWidth="1"/>
    <col min="8" max="8" width="5.625" style="0" customWidth="1"/>
    <col min="9" max="9" width="6.375" style="104" customWidth="1"/>
    <col min="10" max="10" width="5.375" style="188" customWidth="1"/>
    <col min="11" max="11" width="6.375" style="189" customWidth="1"/>
    <col min="12" max="12" width="3.75390625" style="1" customWidth="1"/>
    <col min="13" max="13" width="5.375" style="0" customWidth="1"/>
    <col min="14" max="14" width="4.375" style="1" customWidth="1"/>
    <col min="15" max="15" width="6.375" style="0" customWidth="1"/>
    <col min="16" max="16" width="5.375" style="0" customWidth="1"/>
    <col min="17" max="17" width="3.375" style="0" customWidth="1"/>
    <col min="18" max="19" width="4.375" style="0" customWidth="1"/>
    <col min="20" max="22" width="8.375" style="0" customWidth="1"/>
    <col min="23" max="23" width="5.375" style="0" customWidth="1"/>
  </cols>
  <sheetData>
    <row r="1" spans="1:19" ht="20.25" customHeight="1">
      <c r="A1" s="323" t="s">
        <v>215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</row>
    <row r="2" spans="1:19" ht="22.5" customHeight="1">
      <c r="A2" s="333" t="s">
        <v>216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</row>
    <row r="3" spans="1:19" ht="12.75">
      <c r="A3" s="137" t="s">
        <v>217</v>
      </c>
      <c r="B3" s="137" t="s">
        <v>63</v>
      </c>
      <c r="C3" s="137"/>
      <c r="D3" s="190" t="s">
        <v>218</v>
      </c>
      <c r="E3" s="137" t="s">
        <v>219</v>
      </c>
      <c r="F3" s="191" t="s">
        <v>64</v>
      </c>
      <c r="G3" s="192"/>
      <c r="H3" s="192" t="s">
        <v>220</v>
      </c>
      <c r="I3" s="193" t="s">
        <v>221</v>
      </c>
      <c r="J3" s="194" t="s">
        <v>69</v>
      </c>
      <c r="K3" s="195" t="s">
        <v>6</v>
      </c>
      <c r="L3" s="193" t="s">
        <v>159</v>
      </c>
      <c r="M3" s="196" t="s">
        <v>7</v>
      </c>
      <c r="N3" s="193" t="s">
        <v>159</v>
      </c>
      <c r="O3" s="193" t="s">
        <v>8</v>
      </c>
      <c r="P3" s="193" t="s">
        <v>209</v>
      </c>
      <c r="Q3" s="197" t="s">
        <v>10</v>
      </c>
      <c r="R3" s="197" t="s">
        <v>11</v>
      </c>
      <c r="S3" s="193" t="s">
        <v>210</v>
      </c>
    </row>
    <row r="4" spans="1:23" ht="15.75">
      <c r="A4" s="198">
        <v>1</v>
      </c>
      <c r="B4" s="198" t="s">
        <v>222</v>
      </c>
      <c r="C4" s="37">
        <v>1</v>
      </c>
      <c r="D4" s="199">
        <v>20</v>
      </c>
      <c r="E4" s="200">
        <v>21</v>
      </c>
      <c r="F4" s="121" t="s">
        <v>52</v>
      </c>
      <c r="G4" s="122" t="s">
        <v>35</v>
      </c>
      <c r="H4" s="186">
        <f aca="true" t="shared" si="0" ref="H4:H17">T4+S4</f>
        <v>1</v>
      </c>
      <c r="I4" s="16">
        <f aca="true" t="shared" si="1" ref="I4:I11">O4+U4</f>
        <v>2402</v>
      </c>
      <c r="J4" s="201"/>
      <c r="K4" s="202">
        <v>1144</v>
      </c>
      <c r="L4" s="13">
        <v>2</v>
      </c>
      <c r="M4" s="37">
        <v>1258</v>
      </c>
      <c r="N4" s="13">
        <v>0</v>
      </c>
      <c r="O4" s="52">
        <f aca="true" t="shared" si="2" ref="O4:O53">K4+M4</f>
        <v>2402</v>
      </c>
      <c r="P4" s="17">
        <v>70</v>
      </c>
      <c r="Q4" s="15">
        <v>14</v>
      </c>
      <c r="R4" s="13">
        <f aca="true" t="shared" si="3" ref="R4:R53">L4+N4</f>
        <v>2</v>
      </c>
      <c r="S4" s="15">
        <v>1</v>
      </c>
      <c r="T4" s="203"/>
      <c r="U4" s="204"/>
      <c r="V4" s="205">
        <v>70</v>
      </c>
      <c r="W4" s="204">
        <v>14</v>
      </c>
    </row>
    <row r="5" spans="1:24" ht="15.75">
      <c r="A5" s="198">
        <v>1</v>
      </c>
      <c r="B5" s="198" t="s">
        <v>223</v>
      </c>
      <c r="C5" s="37">
        <v>2</v>
      </c>
      <c r="D5" s="199">
        <v>20</v>
      </c>
      <c r="E5" s="200">
        <v>26</v>
      </c>
      <c r="F5" s="155" t="s">
        <v>57</v>
      </c>
      <c r="G5" s="156" t="s">
        <v>1</v>
      </c>
      <c r="H5" s="186">
        <f t="shared" si="0"/>
        <v>1</v>
      </c>
      <c r="I5" s="16">
        <f t="shared" si="1"/>
        <v>2003</v>
      </c>
      <c r="J5" s="201"/>
      <c r="K5" s="206">
        <v>1076</v>
      </c>
      <c r="L5" s="20">
        <v>0</v>
      </c>
      <c r="M5" s="96">
        <v>927</v>
      </c>
      <c r="N5" s="20">
        <v>0</v>
      </c>
      <c r="O5" s="52">
        <f t="shared" si="2"/>
        <v>2003</v>
      </c>
      <c r="P5" s="17">
        <v>65</v>
      </c>
      <c r="Q5" s="15"/>
      <c r="R5" s="13">
        <f t="shared" si="3"/>
        <v>0</v>
      </c>
      <c r="S5" s="17">
        <v>1</v>
      </c>
      <c r="T5" s="204"/>
      <c r="U5" s="203"/>
      <c r="V5" s="205">
        <v>65</v>
      </c>
      <c r="W5" s="204"/>
      <c r="X5" s="207"/>
    </row>
    <row r="6" spans="1:23" ht="15.75">
      <c r="A6" s="198">
        <v>1</v>
      </c>
      <c r="B6" s="198" t="s">
        <v>224</v>
      </c>
      <c r="C6" s="37">
        <v>3</v>
      </c>
      <c r="D6" s="199">
        <v>20</v>
      </c>
      <c r="E6" s="200">
        <v>13</v>
      </c>
      <c r="F6" s="121" t="s">
        <v>48</v>
      </c>
      <c r="G6" s="122" t="s">
        <v>42</v>
      </c>
      <c r="H6" s="186">
        <f t="shared" si="0"/>
        <v>1</v>
      </c>
      <c r="I6" s="16">
        <f t="shared" si="1"/>
        <v>1800</v>
      </c>
      <c r="J6" s="201"/>
      <c r="K6" s="208">
        <v>806</v>
      </c>
      <c r="L6" s="20">
        <v>2</v>
      </c>
      <c r="M6" s="166">
        <v>994</v>
      </c>
      <c r="N6" s="20">
        <v>2</v>
      </c>
      <c r="O6" s="52">
        <f t="shared" si="2"/>
        <v>1800</v>
      </c>
      <c r="P6" s="22">
        <v>55</v>
      </c>
      <c r="Q6" s="17"/>
      <c r="R6" s="13">
        <f t="shared" si="3"/>
        <v>4</v>
      </c>
      <c r="S6" s="15">
        <v>1</v>
      </c>
      <c r="T6" s="204"/>
      <c r="U6" s="204"/>
      <c r="V6" s="205">
        <v>55</v>
      </c>
      <c r="W6" s="204"/>
    </row>
    <row r="7" spans="1:24" ht="15.75">
      <c r="A7" s="198">
        <v>1</v>
      </c>
      <c r="B7" s="198" t="s">
        <v>225</v>
      </c>
      <c r="C7" s="37">
        <v>4</v>
      </c>
      <c r="D7" s="199">
        <v>20</v>
      </c>
      <c r="E7" s="200">
        <v>3</v>
      </c>
      <c r="F7" s="155" t="s">
        <v>55</v>
      </c>
      <c r="G7" s="156" t="s">
        <v>1</v>
      </c>
      <c r="H7" s="186">
        <f t="shared" si="0"/>
        <v>1</v>
      </c>
      <c r="I7" s="16">
        <f t="shared" si="1"/>
        <v>1694</v>
      </c>
      <c r="J7" s="201"/>
      <c r="K7" s="208">
        <v>851</v>
      </c>
      <c r="L7" s="209">
        <v>2</v>
      </c>
      <c r="M7" s="210">
        <v>843</v>
      </c>
      <c r="N7" s="20">
        <v>0</v>
      </c>
      <c r="O7" s="52">
        <f t="shared" si="2"/>
        <v>1694</v>
      </c>
      <c r="P7" s="17">
        <v>48</v>
      </c>
      <c r="Q7" s="17"/>
      <c r="R7" s="13">
        <f t="shared" si="3"/>
        <v>2</v>
      </c>
      <c r="S7" s="17">
        <v>1</v>
      </c>
      <c r="T7" s="203"/>
      <c r="U7" s="203"/>
      <c r="V7" s="205">
        <v>48</v>
      </c>
      <c r="W7" s="203"/>
      <c r="X7" s="207"/>
    </row>
    <row r="8" spans="1:23" ht="15.75">
      <c r="A8" s="211">
        <v>2</v>
      </c>
      <c r="B8" s="211" t="s">
        <v>222</v>
      </c>
      <c r="C8" s="37">
        <v>5</v>
      </c>
      <c r="D8" s="199">
        <v>20</v>
      </c>
      <c r="E8" s="200">
        <v>2</v>
      </c>
      <c r="F8" s="121" t="s">
        <v>36</v>
      </c>
      <c r="G8" s="122" t="s">
        <v>1</v>
      </c>
      <c r="H8" s="186">
        <f t="shared" si="0"/>
        <v>1</v>
      </c>
      <c r="I8" s="16">
        <f t="shared" si="1"/>
        <v>1469</v>
      </c>
      <c r="J8" s="201"/>
      <c r="K8" s="206">
        <v>1180</v>
      </c>
      <c r="L8" s="20">
        <v>4</v>
      </c>
      <c r="M8" s="166">
        <v>289</v>
      </c>
      <c r="N8" s="20">
        <v>4</v>
      </c>
      <c r="O8" s="52">
        <f t="shared" si="2"/>
        <v>1469</v>
      </c>
      <c r="P8" s="212"/>
      <c r="Q8" s="15">
        <v>14</v>
      </c>
      <c r="R8" s="13">
        <f t="shared" si="3"/>
        <v>8</v>
      </c>
      <c r="S8" s="15">
        <v>1</v>
      </c>
      <c r="T8" s="204"/>
      <c r="U8" s="204"/>
      <c r="V8" s="205"/>
      <c r="W8" s="204"/>
    </row>
    <row r="9" spans="1:24" ht="15.75">
      <c r="A9" s="211">
        <v>2</v>
      </c>
      <c r="B9" s="204" t="s">
        <v>223</v>
      </c>
      <c r="C9" s="37">
        <v>6</v>
      </c>
      <c r="D9" s="199">
        <v>20</v>
      </c>
      <c r="E9" s="200">
        <v>7</v>
      </c>
      <c r="F9" s="155" t="s">
        <v>34</v>
      </c>
      <c r="G9" s="156" t="s">
        <v>35</v>
      </c>
      <c r="H9" s="186">
        <f t="shared" si="0"/>
        <v>1</v>
      </c>
      <c r="I9" s="16">
        <f t="shared" si="1"/>
        <v>1377</v>
      </c>
      <c r="J9" s="201"/>
      <c r="K9" s="208">
        <v>422</v>
      </c>
      <c r="L9" s="20">
        <v>8</v>
      </c>
      <c r="M9" s="166">
        <v>955</v>
      </c>
      <c r="N9" s="20">
        <v>2</v>
      </c>
      <c r="O9" s="52">
        <f t="shared" si="2"/>
        <v>1377</v>
      </c>
      <c r="P9" s="17"/>
      <c r="Q9" s="15"/>
      <c r="R9" s="13">
        <f t="shared" si="3"/>
        <v>10</v>
      </c>
      <c r="S9" s="15">
        <v>1</v>
      </c>
      <c r="T9" s="204"/>
      <c r="U9" s="204"/>
      <c r="V9" s="205"/>
      <c r="W9" s="204"/>
      <c r="X9" s="213"/>
    </row>
    <row r="10" spans="1:23" ht="15.75">
      <c r="A10" s="211">
        <v>2</v>
      </c>
      <c r="B10" s="204" t="s">
        <v>224</v>
      </c>
      <c r="C10" s="37">
        <v>7</v>
      </c>
      <c r="D10" s="199">
        <v>20</v>
      </c>
      <c r="E10" s="200">
        <v>28</v>
      </c>
      <c r="F10" s="166" t="s">
        <v>74</v>
      </c>
      <c r="G10" s="164" t="s">
        <v>75</v>
      </c>
      <c r="H10" s="186">
        <f t="shared" si="0"/>
        <v>1</v>
      </c>
      <c r="I10" s="16">
        <f t="shared" si="1"/>
        <v>1308</v>
      </c>
      <c r="J10" s="201"/>
      <c r="K10" s="208">
        <v>877</v>
      </c>
      <c r="L10" s="20">
        <v>4</v>
      </c>
      <c r="M10" s="166">
        <v>431</v>
      </c>
      <c r="N10" s="20">
        <v>8</v>
      </c>
      <c r="O10" s="52">
        <f t="shared" si="2"/>
        <v>1308</v>
      </c>
      <c r="P10" s="13"/>
      <c r="Q10" s="15"/>
      <c r="R10" s="13">
        <f t="shared" si="3"/>
        <v>12</v>
      </c>
      <c r="S10" s="17">
        <v>1</v>
      </c>
      <c r="T10" s="203"/>
      <c r="U10" s="203"/>
      <c r="V10" s="205"/>
      <c r="W10" s="214"/>
    </row>
    <row r="11" spans="1:22" ht="15.75">
      <c r="A11" s="211">
        <v>2</v>
      </c>
      <c r="B11" s="204" t="s">
        <v>225</v>
      </c>
      <c r="C11" s="37">
        <v>8</v>
      </c>
      <c r="D11" s="199">
        <v>20</v>
      </c>
      <c r="E11" s="200">
        <v>1</v>
      </c>
      <c r="F11" s="121" t="s">
        <v>37</v>
      </c>
      <c r="G11" s="122" t="s">
        <v>31</v>
      </c>
      <c r="H11" s="186">
        <f t="shared" si="0"/>
        <v>1</v>
      </c>
      <c r="I11" s="16">
        <f t="shared" si="1"/>
        <v>1259</v>
      </c>
      <c r="J11" s="201"/>
      <c r="K11" s="215">
        <v>520</v>
      </c>
      <c r="L11" s="17">
        <v>12</v>
      </c>
      <c r="M11" s="183">
        <v>739</v>
      </c>
      <c r="N11" s="13">
        <v>2</v>
      </c>
      <c r="O11" s="52">
        <f t="shared" si="2"/>
        <v>1259</v>
      </c>
      <c r="P11" s="17"/>
      <c r="Q11" s="17"/>
      <c r="R11" s="13">
        <f t="shared" si="3"/>
        <v>14</v>
      </c>
      <c r="S11" s="17">
        <v>1</v>
      </c>
      <c r="T11" s="204"/>
      <c r="U11" s="204"/>
      <c r="V11" s="216"/>
    </row>
    <row r="12" spans="1:22" ht="12.75">
      <c r="A12" s="217">
        <v>3</v>
      </c>
      <c r="B12" s="217" t="s">
        <v>222</v>
      </c>
      <c r="C12" s="37">
        <v>9</v>
      </c>
      <c r="D12" s="199">
        <v>20</v>
      </c>
      <c r="E12" s="200">
        <v>5</v>
      </c>
      <c r="F12" s="121" t="s">
        <v>41</v>
      </c>
      <c r="G12" s="122" t="s">
        <v>42</v>
      </c>
      <c r="H12" s="186">
        <f t="shared" si="0"/>
        <v>1</v>
      </c>
      <c r="I12" s="16">
        <f>SUM(U12+O12)</f>
        <v>1165</v>
      </c>
      <c r="J12" s="201"/>
      <c r="K12" s="218">
        <v>131</v>
      </c>
      <c r="L12" s="219">
        <v>4</v>
      </c>
      <c r="M12" s="37">
        <v>1034</v>
      </c>
      <c r="N12" s="17">
        <v>2</v>
      </c>
      <c r="O12" s="52">
        <f t="shared" si="2"/>
        <v>1165</v>
      </c>
      <c r="P12" s="17"/>
      <c r="Q12" s="15"/>
      <c r="R12" s="13">
        <f t="shared" si="3"/>
        <v>6</v>
      </c>
      <c r="S12" s="15">
        <v>1</v>
      </c>
      <c r="T12" s="204"/>
      <c r="U12" s="203"/>
      <c r="V12" s="220"/>
    </row>
    <row r="13" spans="1:22" ht="12.75">
      <c r="A13" s="217">
        <v>3</v>
      </c>
      <c r="B13" s="217" t="s">
        <v>223</v>
      </c>
      <c r="C13" s="37">
        <v>10</v>
      </c>
      <c r="D13" s="199">
        <v>20</v>
      </c>
      <c r="E13" s="200">
        <v>8</v>
      </c>
      <c r="F13" s="155" t="s">
        <v>30</v>
      </c>
      <c r="G13" s="156" t="s">
        <v>31</v>
      </c>
      <c r="H13" s="186">
        <f t="shared" si="0"/>
        <v>1</v>
      </c>
      <c r="I13" s="16">
        <f>O13+U13</f>
        <v>1095</v>
      </c>
      <c r="J13" s="201"/>
      <c r="K13" s="218">
        <v>476</v>
      </c>
      <c r="L13" s="201">
        <v>0</v>
      </c>
      <c r="M13" s="221">
        <v>619</v>
      </c>
      <c r="N13" s="20">
        <v>12</v>
      </c>
      <c r="O13" s="52">
        <f t="shared" si="2"/>
        <v>1095</v>
      </c>
      <c r="P13" s="17"/>
      <c r="Q13" s="17"/>
      <c r="R13" s="13">
        <f t="shared" si="3"/>
        <v>12</v>
      </c>
      <c r="S13" s="15">
        <v>1</v>
      </c>
      <c r="T13" s="204"/>
      <c r="U13" s="204"/>
      <c r="V13" s="213"/>
    </row>
    <row r="14" spans="1:23" ht="15" customHeight="1">
      <c r="A14" s="217">
        <v>3</v>
      </c>
      <c r="B14" s="217" t="s">
        <v>224</v>
      </c>
      <c r="C14" s="37">
        <v>11</v>
      </c>
      <c r="D14" s="199">
        <v>20</v>
      </c>
      <c r="E14" s="200">
        <v>20</v>
      </c>
      <c r="F14" s="155" t="s">
        <v>51</v>
      </c>
      <c r="G14" s="156" t="s">
        <v>1</v>
      </c>
      <c r="H14" s="186">
        <f t="shared" si="0"/>
        <v>1</v>
      </c>
      <c r="I14" s="16">
        <f>O14+U14</f>
        <v>1051</v>
      </c>
      <c r="J14" s="201"/>
      <c r="K14" s="206">
        <v>232</v>
      </c>
      <c r="L14" s="20">
        <v>4</v>
      </c>
      <c r="M14" s="210">
        <v>819</v>
      </c>
      <c r="N14" s="20">
        <v>4</v>
      </c>
      <c r="O14" s="52">
        <f t="shared" si="2"/>
        <v>1051</v>
      </c>
      <c r="P14" s="15"/>
      <c r="Q14" s="17"/>
      <c r="R14" s="13">
        <f t="shared" si="3"/>
        <v>8</v>
      </c>
      <c r="S14" s="15">
        <v>1</v>
      </c>
      <c r="T14" s="203"/>
      <c r="U14" s="204"/>
      <c r="V14" s="222"/>
      <c r="W14" s="207"/>
    </row>
    <row r="15" spans="1:22" ht="12.75">
      <c r="A15" s="217">
        <v>3</v>
      </c>
      <c r="B15" s="217" t="s">
        <v>225</v>
      </c>
      <c r="C15" s="37">
        <v>12</v>
      </c>
      <c r="D15" s="199">
        <v>20</v>
      </c>
      <c r="E15" s="200">
        <v>29</v>
      </c>
      <c r="F15" s="121" t="s">
        <v>58</v>
      </c>
      <c r="G15" s="122" t="s">
        <v>35</v>
      </c>
      <c r="H15" s="186">
        <f t="shared" si="0"/>
        <v>1</v>
      </c>
      <c r="I15" s="16">
        <f>O15+U15</f>
        <v>843</v>
      </c>
      <c r="J15" s="201"/>
      <c r="K15" s="223">
        <v>388</v>
      </c>
      <c r="L15" s="17">
        <v>8</v>
      </c>
      <c r="M15" s="26">
        <v>455</v>
      </c>
      <c r="N15" s="13">
        <v>0</v>
      </c>
      <c r="O15" s="52">
        <f t="shared" si="2"/>
        <v>843</v>
      </c>
      <c r="P15" s="17"/>
      <c r="Q15" s="17"/>
      <c r="R15" s="13">
        <f t="shared" si="3"/>
        <v>8</v>
      </c>
      <c r="S15" s="17">
        <v>1</v>
      </c>
      <c r="T15" s="204"/>
      <c r="U15" s="204"/>
      <c r="V15" s="222"/>
    </row>
    <row r="16" spans="1:24" ht="12.75">
      <c r="A16" s="211">
        <v>4</v>
      </c>
      <c r="B16" s="211" t="s">
        <v>222</v>
      </c>
      <c r="C16" s="37">
        <v>13</v>
      </c>
      <c r="D16" s="199">
        <v>20</v>
      </c>
      <c r="E16" s="200">
        <v>6</v>
      </c>
      <c r="F16" s="121" t="s">
        <v>43</v>
      </c>
      <c r="G16" s="122" t="s">
        <v>1</v>
      </c>
      <c r="H16" s="186">
        <f t="shared" si="0"/>
        <v>1</v>
      </c>
      <c r="I16" s="16">
        <f>SUM(U16+O16)</f>
        <v>785</v>
      </c>
      <c r="J16" s="57"/>
      <c r="K16" s="26">
        <v>476</v>
      </c>
      <c r="L16" s="13">
        <v>16</v>
      </c>
      <c r="M16" s="37">
        <v>309</v>
      </c>
      <c r="N16" s="15">
        <v>2</v>
      </c>
      <c r="O16" s="52">
        <f t="shared" si="2"/>
        <v>785</v>
      </c>
      <c r="P16" s="17"/>
      <c r="Q16" s="15"/>
      <c r="R16" s="13">
        <f t="shared" si="3"/>
        <v>18</v>
      </c>
      <c r="S16" s="15">
        <v>1</v>
      </c>
      <c r="T16" s="204"/>
      <c r="U16" s="203"/>
      <c r="V16" s="222"/>
      <c r="W16" s="213">
        <v>17</v>
      </c>
      <c r="X16" s="222">
        <f>V16*W16</f>
        <v>0</v>
      </c>
    </row>
    <row r="17" spans="1:24" ht="12.75">
      <c r="A17" s="211">
        <v>4</v>
      </c>
      <c r="B17" s="204" t="s">
        <v>223</v>
      </c>
      <c r="C17" s="37">
        <v>14</v>
      </c>
      <c r="D17" s="199">
        <v>20</v>
      </c>
      <c r="E17" s="200">
        <v>24</v>
      </c>
      <c r="F17" s="121" t="s">
        <v>79</v>
      </c>
      <c r="G17" s="122" t="s">
        <v>81</v>
      </c>
      <c r="H17" s="186">
        <f t="shared" si="0"/>
        <v>1</v>
      </c>
      <c r="I17" s="16">
        <f>O17+U17</f>
        <v>367</v>
      </c>
      <c r="J17" s="201"/>
      <c r="K17" s="218">
        <v>139</v>
      </c>
      <c r="L17" s="13">
        <v>8</v>
      </c>
      <c r="M17" s="37">
        <v>228</v>
      </c>
      <c r="N17" s="13">
        <v>2</v>
      </c>
      <c r="O17" s="52">
        <f t="shared" si="2"/>
        <v>367</v>
      </c>
      <c r="P17" s="17"/>
      <c r="Q17" s="15"/>
      <c r="R17" s="13">
        <f t="shared" si="3"/>
        <v>10</v>
      </c>
      <c r="S17" s="15">
        <v>1</v>
      </c>
      <c r="T17" s="204"/>
      <c r="U17" s="204"/>
      <c r="V17" s="222">
        <f>SUM(V4:V16)</f>
        <v>238</v>
      </c>
      <c r="W17" s="213"/>
      <c r="X17" s="213">
        <f>V17*W17</f>
        <v>0</v>
      </c>
    </row>
    <row r="18" spans="1:21" ht="12.75">
      <c r="A18" s="211">
        <v>4</v>
      </c>
      <c r="B18" s="204" t="s">
        <v>224</v>
      </c>
      <c r="C18" s="37">
        <v>15</v>
      </c>
      <c r="D18" s="199">
        <v>20</v>
      </c>
      <c r="E18" s="200">
        <v>42</v>
      </c>
      <c r="F18" s="155" t="s">
        <v>84</v>
      </c>
      <c r="G18" s="122" t="s">
        <v>71</v>
      </c>
      <c r="H18" s="186">
        <f>S18+T18</f>
        <v>0</v>
      </c>
      <c r="I18" s="16">
        <f>O18+U18</f>
        <v>0</v>
      </c>
      <c r="J18" s="201"/>
      <c r="K18" s="223"/>
      <c r="L18" s="13"/>
      <c r="M18" s="37"/>
      <c r="N18" s="15"/>
      <c r="O18" s="52">
        <f t="shared" si="2"/>
        <v>0</v>
      </c>
      <c r="P18" s="17"/>
      <c r="Q18" s="15"/>
      <c r="R18" s="13">
        <f t="shared" si="3"/>
        <v>0</v>
      </c>
      <c r="S18" s="15"/>
      <c r="T18" s="204"/>
      <c r="U18" s="203"/>
    </row>
    <row r="19" spans="1:21" ht="12.75">
      <c r="A19" s="211">
        <v>4</v>
      </c>
      <c r="B19" s="204" t="s">
        <v>225</v>
      </c>
      <c r="C19" s="37">
        <v>16</v>
      </c>
      <c r="D19" s="199">
        <v>20</v>
      </c>
      <c r="E19" s="200">
        <v>14</v>
      </c>
      <c r="F19" s="121" t="s">
        <v>40</v>
      </c>
      <c r="G19" s="122" t="s">
        <v>1</v>
      </c>
      <c r="H19" s="186">
        <f>T19+S19</f>
        <v>0</v>
      </c>
      <c r="I19" s="23">
        <f>SUM(U19+O19)</f>
        <v>0</v>
      </c>
      <c r="J19" s="201"/>
      <c r="K19" s="218"/>
      <c r="L19" s="13"/>
      <c r="M19" s="37"/>
      <c r="N19" s="15"/>
      <c r="O19" s="52">
        <f t="shared" si="2"/>
        <v>0</v>
      </c>
      <c r="P19" s="17"/>
      <c r="Q19" s="15"/>
      <c r="R19" s="13">
        <f t="shared" si="3"/>
        <v>0</v>
      </c>
      <c r="S19" s="15"/>
      <c r="T19" s="203"/>
      <c r="U19" s="204"/>
    </row>
    <row r="20" spans="1:21" ht="12.75">
      <c r="A20" s="224">
        <v>5</v>
      </c>
      <c r="B20" s="224" t="s">
        <v>222</v>
      </c>
      <c r="C20" s="37">
        <v>17</v>
      </c>
      <c r="D20" s="199">
        <v>20</v>
      </c>
      <c r="E20" s="200">
        <v>15</v>
      </c>
      <c r="F20" s="121" t="s">
        <v>53</v>
      </c>
      <c r="G20" s="122" t="s">
        <v>1</v>
      </c>
      <c r="H20" s="186">
        <f>T20+S20</f>
        <v>0</v>
      </c>
      <c r="I20" s="16">
        <f>O20+U20</f>
        <v>0</v>
      </c>
      <c r="J20" s="201"/>
      <c r="K20" s="225"/>
      <c r="L20" s="20"/>
      <c r="M20" s="37"/>
      <c r="N20" s="20"/>
      <c r="O20" s="226">
        <f t="shared" si="2"/>
        <v>0</v>
      </c>
      <c r="P20" s="227"/>
      <c r="Q20" s="15"/>
      <c r="R20" s="13">
        <f t="shared" si="3"/>
        <v>0</v>
      </c>
      <c r="S20" s="228"/>
      <c r="T20" s="203"/>
      <c r="U20" s="203"/>
    </row>
    <row r="21" spans="1:21" ht="12.75">
      <c r="A21" s="224">
        <v>5</v>
      </c>
      <c r="B21" s="224" t="s">
        <v>223</v>
      </c>
      <c r="C21" s="37">
        <v>18</v>
      </c>
      <c r="D21" s="199">
        <v>20</v>
      </c>
      <c r="E21" s="200">
        <v>33</v>
      </c>
      <c r="F21" s="121" t="s">
        <v>78</v>
      </c>
      <c r="G21" s="122" t="s">
        <v>42</v>
      </c>
      <c r="H21" s="186">
        <f>T21+S21</f>
        <v>0</v>
      </c>
      <c r="I21" s="16">
        <f>O21+U21</f>
        <v>0</v>
      </c>
      <c r="J21" s="201"/>
      <c r="K21" s="218"/>
      <c r="L21" s="13"/>
      <c r="M21" s="37"/>
      <c r="N21" s="13"/>
      <c r="O21" s="52">
        <f t="shared" si="2"/>
        <v>0</v>
      </c>
      <c r="P21" s="17"/>
      <c r="Q21" s="15"/>
      <c r="R21" s="13">
        <f t="shared" si="3"/>
        <v>0</v>
      </c>
      <c r="S21" s="15"/>
      <c r="T21" s="203"/>
      <c r="U21" s="203"/>
    </row>
    <row r="22" spans="1:21" ht="12.75">
      <c r="A22" s="224">
        <v>5</v>
      </c>
      <c r="B22" s="224" t="s">
        <v>224</v>
      </c>
      <c r="C22" s="37">
        <v>19</v>
      </c>
      <c r="D22" s="199">
        <v>20</v>
      </c>
      <c r="E22" s="200">
        <v>41</v>
      </c>
      <c r="F22" s="96" t="s">
        <v>73</v>
      </c>
      <c r="G22" s="37" t="s">
        <v>71</v>
      </c>
      <c r="H22" s="186">
        <f>S22+T22</f>
        <v>0</v>
      </c>
      <c r="I22" s="16">
        <f>O22+U22</f>
        <v>0</v>
      </c>
      <c r="J22" s="201"/>
      <c r="K22" s="206"/>
      <c r="L22" s="20"/>
      <c r="M22" s="166"/>
      <c r="N22" s="20"/>
      <c r="O22" s="52">
        <f t="shared" si="2"/>
        <v>0</v>
      </c>
      <c r="P22" s="18"/>
      <c r="Q22" s="15"/>
      <c r="R22" s="13">
        <f t="shared" si="3"/>
        <v>0</v>
      </c>
      <c r="S22" s="15"/>
      <c r="T22" s="204"/>
      <c r="U22" s="204"/>
    </row>
    <row r="23" spans="1:21" ht="12.75">
      <c r="A23" s="224">
        <v>5</v>
      </c>
      <c r="B23" s="224" t="s">
        <v>225</v>
      </c>
      <c r="C23" s="37">
        <v>20</v>
      </c>
      <c r="D23" s="199">
        <v>20</v>
      </c>
      <c r="E23" s="200">
        <v>34</v>
      </c>
      <c r="F23" s="96" t="s">
        <v>80</v>
      </c>
      <c r="G23" s="37" t="s">
        <v>81</v>
      </c>
      <c r="H23" s="186">
        <f aca="true" t="shared" si="4" ref="H23:H28">T23+S23</f>
        <v>0</v>
      </c>
      <c r="I23" s="16">
        <f>SUM(U23+O23)</f>
        <v>0</v>
      </c>
      <c r="J23" s="201"/>
      <c r="K23" s="208"/>
      <c r="L23" s="20"/>
      <c r="M23" s="210"/>
      <c r="N23" s="20"/>
      <c r="O23" s="52">
        <f t="shared" si="2"/>
        <v>0</v>
      </c>
      <c r="P23" s="13"/>
      <c r="Q23" s="17"/>
      <c r="R23" s="13">
        <f t="shared" si="3"/>
        <v>0</v>
      </c>
      <c r="S23" s="15"/>
      <c r="T23" s="204"/>
      <c r="U23" s="204"/>
    </row>
    <row r="24" spans="1:21" ht="12.75">
      <c r="A24" s="211">
        <v>6</v>
      </c>
      <c r="B24" s="211" t="s">
        <v>222</v>
      </c>
      <c r="C24" s="37">
        <v>21</v>
      </c>
      <c r="D24" s="199">
        <v>20</v>
      </c>
      <c r="E24" s="200">
        <v>11</v>
      </c>
      <c r="F24" s="155" t="s">
        <v>38</v>
      </c>
      <c r="G24" s="156" t="s">
        <v>1</v>
      </c>
      <c r="H24" s="186">
        <f t="shared" si="4"/>
        <v>0</v>
      </c>
      <c r="I24" s="16">
        <f aca="true" t="shared" si="5" ref="I24:I30">O24+U24</f>
        <v>0</v>
      </c>
      <c r="J24" s="201"/>
      <c r="K24" s="208"/>
      <c r="L24" s="20"/>
      <c r="M24" s="208"/>
      <c r="N24" s="20"/>
      <c r="O24" s="52">
        <f t="shared" si="2"/>
        <v>0</v>
      </c>
      <c r="P24" s="15"/>
      <c r="Q24" s="17"/>
      <c r="R24" s="13">
        <f t="shared" si="3"/>
        <v>0</v>
      </c>
      <c r="S24" s="15"/>
      <c r="T24" s="203"/>
      <c r="U24" s="204"/>
    </row>
    <row r="25" spans="1:21" ht="12.75">
      <c r="A25" s="204">
        <v>6</v>
      </c>
      <c r="B25" s="204" t="s">
        <v>223</v>
      </c>
      <c r="C25" s="37">
        <v>22</v>
      </c>
      <c r="D25" s="199">
        <v>20</v>
      </c>
      <c r="E25" s="200">
        <v>17</v>
      </c>
      <c r="F25" s="155" t="s">
        <v>56</v>
      </c>
      <c r="G25" s="156" t="s">
        <v>42</v>
      </c>
      <c r="H25" s="186">
        <f t="shared" si="4"/>
        <v>0</v>
      </c>
      <c r="I25" s="16">
        <f t="shared" si="5"/>
        <v>0</v>
      </c>
      <c r="J25" s="201"/>
      <c r="K25" s="206"/>
      <c r="L25" s="20"/>
      <c r="M25" s="166"/>
      <c r="N25" s="20"/>
      <c r="O25" s="52">
        <f t="shared" si="2"/>
        <v>0</v>
      </c>
      <c r="P25" s="17"/>
      <c r="Q25" s="15"/>
      <c r="R25" s="13">
        <f t="shared" si="3"/>
        <v>0</v>
      </c>
      <c r="S25" s="15"/>
      <c r="T25" s="203"/>
      <c r="U25" s="204"/>
    </row>
    <row r="26" spans="1:21" ht="12.75">
      <c r="A26" s="204">
        <v>6</v>
      </c>
      <c r="B26" s="204" t="s">
        <v>224</v>
      </c>
      <c r="C26" s="37">
        <v>23</v>
      </c>
      <c r="D26" s="199">
        <v>20</v>
      </c>
      <c r="E26" s="200">
        <v>4</v>
      </c>
      <c r="F26" s="121" t="s">
        <v>39</v>
      </c>
      <c r="G26" s="122" t="s">
        <v>1</v>
      </c>
      <c r="H26" s="186">
        <f t="shared" si="4"/>
        <v>0</v>
      </c>
      <c r="I26" s="16">
        <f t="shared" si="5"/>
        <v>0</v>
      </c>
      <c r="J26" s="201"/>
      <c r="K26" s="218"/>
      <c r="L26" s="57"/>
      <c r="M26" s="37"/>
      <c r="N26" s="15"/>
      <c r="O26" s="52">
        <f t="shared" si="2"/>
        <v>0</v>
      </c>
      <c r="P26" s="17"/>
      <c r="Q26" s="15"/>
      <c r="R26" s="13">
        <f t="shared" si="3"/>
        <v>0</v>
      </c>
      <c r="S26" s="15"/>
      <c r="T26" s="203"/>
      <c r="U26" s="204"/>
    </row>
    <row r="27" spans="1:21" ht="12.75">
      <c r="A27" s="211">
        <v>6</v>
      </c>
      <c r="B27" s="211" t="s">
        <v>225</v>
      </c>
      <c r="C27" s="37">
        <v>24</v>
      </c>
      <c r="D27" s="199">
        <v>20</v>
      </c>
      <c r="E27" s="200">
        <v>10</v>
      </c>
      <c r="F27" s="155" t="s">
        <v>0</v>
      </c>
      <c r="G27" s="156" t="s">
        <v>1</v>
      </c>
      <c r="H27" s="186">
        <f t="shared" si="4"/>
        <v>0</v>
      </c>
      <c r="I27" s="16">
        <f t="shared" si="5"/>
        <v>0</v>
      </c>
      <c r="J27" s="201"/>
      <c r="K27" s="206"/>
      <c r="L27" s="20"/>
      <c r="M27" s="229"/>
      <c r="N27" s="20"/>
      <c r="O27" s="226">
        <f t="shared" si="2"/>
        <v>0</v>
      </c>
      <c r="P27" s="20"/>
      <c r="Q27" s="15"/>
      <c r="R27" s="13">
        <f t="shared" si="3"/>
        <v>0</v>
      </c>
      <c r="S27" s="17"/>
      <c r="T27" s="203"/>
      <c r="U27" s="204"/>
    </row>
    <row r="28" spans="1:21" ht="12.75">
      <c r="A28" s="230">
        <v>7</v>
      </c>
      <c r="B28" s="230" t="s">
        <v>222</v>
      </c>
      <c r="C28" s="37">
        <v>25</v>
      </c>
      <c r="D28" s="199">
        <v>20</v>
      </c>
      <c r="E28" s="200">
        <v>16</v>
      </c>
      <c r="F28" s="96" t="s">
        <v>50</v>
      </c>
      <c r="G28" s="37" t="s">
        <v>42</v>
      </c>
      <c r="H28" s="186">
        <f t="shared" si="4"/>
        <v>0</v>
      </c>
      <c r="I28" s="16">
        <f t="shared" si="5"/>
        <v>0</v>
      </c>
      <c r="J28" s="201"/>
      <c r="K28" s="206"/>
      <c r="L28" s="20"/>
      <c r="M28" s="96"/>
      <c r="N28" s="20"/>
      <c r="O28" s="52">
        <f t="shared" si="2"/>
        <v>0</v>
      </c>
      <c r="P28" s="17"/>
      <c r="Q28" s="15"/>
      <c r="R28" s="13">
        <f t="shared" si="3"/>
        <v>0</v>
      </c>
      <c r="S28" s="15"/>
      <c r="T28" s="204"/>
      <c r="U28" s="203"/>
    </row>
    <row r="29" spans="1:21" ht="12.75" outlineLevel="1">
      <c r="A29" s="230">
        <v>7</v>
      </c>
      <c r="B29" s="230" t="s">
        <v>223</v>
      </c>
      <c r="C29" s="37">
        <v>26</v>
      </c>
      <c r="D29" s="199">
        <v>20</v>
      </c>
      <c r="E29" s="200">
        <v>40</v>
      </c>
      <c r="F29" s="121" t="s">
        <v>70</v>
      </c>
      <c r="G29" s="121" t="s">
        <v>71</v>
      </c>
      <c r="H29" s="186">
        <f>S29+T29</f>
        <v>0</v>
      </c>
      <c r="I29" s="16">
        <f t="shared" si="5"/>
        <v>0</v>
      </c>
      <c r="J29" s="201"/>
      <c r="K29" s="210"/>
      <c r="L29" s="20"/>
      <c r="M29" s="208"/>
      <c r="N29" s="20"/>
      <c r="O29" s="52">
        <f t="shared" si="2"/>
        <v>0</v>
      </c>
      <c r="P29" s="17"/>
      <c r="Q29" s="219"/>
      <c r="R29" s="13">
        <f t="shared" si="3"/>
        <v>0</v>
      </c>
      <c r="S29" s="15"/>
      <c r="T29" s="204"/>
      <c r="U29" s="204"/>
    </row>
    <row r="30" spans="1:21" ht="12.75">
      <c r="A30" s="230">
        <v>7</v>
      </c>
      <c r="B30" s="230" t="s">
        <v>224</v>
      </c>
      <c r="C30" s="37">
        <v>27</v>
      </c>
      <c r="D30" s="199">
        <v>20</v>
      </c>
      <c r="E30" s="200">
        <v>27</v>
      </c>
      <c r="F30" s="155" t="s">
        <v>59</v>
      </c>
      <c r="G30" s="156" t="s">
        <v>1</v>
      </c>
      <c r="H30" s="186">
        <f>T30+S30</f>
        <v>0</v>
      </c>
      <c r="I30" s="16">
        <f t="shared" si="5"/>
        <v>0</v>
      </c>
      <c r="J30" s="201"/>
      <c r="K30" s="206"/>
      <c r="L30" s="20"/>
      <c r="M30" s="166"/>
      <c r="N30" s="20"/>
      <c r="O30" s="52">
        <f t="shared" si="2"/>
        <v>0</v>
      </c>
      <c r="P30" s="15"/>
      <c r="Q30" s="17"/>
      <c r="R30" s="13">
        <f t="shared" si="3"/>
        <v>0</v>
      </c>
      <c r="S30" s="17"/>
      <c r="T30" s="204"/>
      <c r="U30" s="203"/>
    </row>
    <row r="31" spans="1:21" ht="12.75">
      <c r="A31" s="230">
        <v>7</v>
      </c>
      <c r="B31" s="230" t="s">
        <v>225</v>
      </c>
      <c r="C31" s="37">
        <v>28</v>
      </c>
      <c r="D31" s="199">
        <v>20</v>
      </c>
      <c r="E31" s="200">
        <v>9</v>
      </c>
      <c r="F31" s="96" t="s">
        <v>47</v>
      </c>
      <c r="G31" s="37" t="s">
        <v>1</v>
      </c>
      <c r="H31" s="186">
        <f>T31+S31</f>
        <v>0</v>
      </c>
      <c r="I31" s="16">
        <f>SUM(U31+O31)</f>
        <v>0</v>
      </c>
      <c r="J31" s="201"/>
      <c r="K31" s="223"/>
      <c r="L31" s="17"/>
      <c r="M31" s="37"/>
      <c r="N31" s="17"/>
      <c r="O31" s="52">
        <f t="shared" si="2"/>
        <v>0</v>
      </c>
      <c r="P31" s="17"/>
      <c r="Q31" s="17"/>
      <c r="R31" s="13">
        <f t="shared" si="3"/>
        <v>0</v>
      </c>
      <c r="S31" s="22"/>
      <c r="T31" s="204"/>
      <c r="U31" s="204"/>
    </row>
    <row r="32" spans="1:21" ht="12.75">
      <c r="A32" s="211">
        <v>8</v>
      </c>
      <c r="B32" s="211" t="s">
        <v>222</v>
      </c>
      <c r="C32" s="37">
        <v>29</v>
      </c>
      <c r="D32" s="199">
        <v>20</v>
      </c>
      <c r="E32" s="200">
        <v>43</v>
      </c>
      <c r="F32" s="163" t="s">
        <v>77</v>
      </c>
      <c r="G32" s="153" t="s">
        <v>71</v>
      </c>
      <c r="H32" s="186">
        <f>S32+T32</f>
        <v>0</v>
      </c>
      <c r="I32" s="16">
        <f>O32+U32</f>
        <v>0</v>
      </c>
      <c r="J32" s="201"/>
      <c r="K32" s="206"/>
      <c r="L32" s="20"/>
      <c r="M32" s="166"/>
      <c r="N32" s="20"/>
      <c r="O32" s="52">
        <f t="shared" si="2"/>
        <v>0</v>
      </c>
      <c r="P32" s="17"/>
      <c r="Q32" s="15"/>
      <c r="R32" s="13">
        <f t="shared" si="3"/>
        <v>0</v>
      </c>
      <c r="S32" s="15"/>
      <c r="T32" s="203"/>
      <c r="U32" s="203"/>
    </row>
    <row r="33" spans="1:21" ht="12.75">
      <c r="A33" s="211">
        <v>8</v>
      </c>
      <c r="B33" s="211" t="s">
        <v>223</v>
      </c>
      <c r="C33" s="37">
        <v>30</v>
      </c>
      <c r="D33" s="199">
        <v>20</v>
      </c>
      <c r="E33" s="200">
        <v>36</v>
      </c>
      <c r="F33" s="162" t="s">
        <v>97</v>
      </c>
      <c r="G33" s="122" t="s">
        <v>98</v>
      </c>
      <c r="H33" s="186">
        <f>T33+S33</f>
        <v>0</v>
      </c>
      <c r="I33" s="16">
        <f>O33+U33</f>
        <v>0</v>
      </c>
      <c r="J33" s="201"/>
      <c r="K33" s="206"/>
      <c r="L33" s="20"/>
      <c r="M33" s="166"/>
      <c r="N33" s="20"/>
      <c r="O33" s="52">
        <f t="shared" si="2"/>
        <v>0</v>
      </c>
      <c r="P33" s="15"/>
      <c r="Q33" s="17"/>
      <c r="R33" s="13">
        <f t="shared" si="3"/>
        <v>0</v>
      </c>
      <c r="S33" s="17"/>
      <c r="T33" s="203"/>
      <c r="U33" s="203"/>
    </row>
    <row r="34" spans="1:21" ht="12.75">
      <c r="A34" s="211">
        <v>8</v>
      </c>
      <c r="B34" s="211" t="s">
        <v>224</v>
      </c>
      <c r="C34" s="37">
        <v>31</v>
      </c>
      <c r="D34" s="199">
        <v>20</v>
      </c>
      <c r="E34" s="200">
        <v>12</v>
      </c>
      <c r="F34" s="96" t="s">
        <v>44</v>
      </c>
      <c r="G34" s="37" t="s">
        <v>1</v>
      </c>
      <c r="H34" s="186">
        <f>T34+S34</f>
        <v>0</v>
      </c>
      <c r="I34" s="16">
        <f>O34+U34</f>
        <v>0</v>
      </c>
      <c r="J34" s="57"/>
      <c r="K34" s="215"/>
      <c r="L34" s="17"/>
      <c r="M34" s="37"/>
      <c r="N34" s="17"/>
      <c r="O34" s="52">
        <f t="shared" si="2"/>
        <v>0</v>
      </c>
      <c r="P34" s="17"/>
      <c r="Q34" s="15"/>
      <c r="R34" s="13">
        <f t="shared" si="3"/>
        <v>0</v>
      </c>
      <c r="S34" s="15"/>
      <c r="T34" s="203"/>
      <c r="U34" s="203"/>
    </row>
    <row r="35" spans="1:21" ht="12.75">
      <c r="A35" s="211">
        <v>8</v>
      </c>
      <c r="B35" s="211" t="s">
        <v>225</v>
      </c>
      <c r="C35" s="37">
        <v>32</v>
      </c>
      <c r="D35" s="199">
        <v>20</v>
      </c>
      <c r="E35" s="200">
        <v>38</v>
      </c>
      <c r="F35" s="121" t="s">
        <v>72</v>
      </c>
      <c r="G35" s="122" t="s">
        <v>1</v>
      </c>
      <c r="H35" s="186">
        <f>S35+T35</f>
        <v>0</v>
      </c>
      <c r="I35" s="16">
        <f>SUM(U35+O35)</f>
        <v>0</v>
      </c>
      <c r="J35" s="201"/>
      <c r="K35" s="208"/>
      <c r="L35" s="20"/>
      <c r="M35" s="208"/>
      <c r="N35" s="20"/>
      <c r="O35" s="52">
        <f t="shared" si="2"/>
        <v>0</v>
      </c>
      <c r="P35" s="18"/>
      <c r="Q35" s="15"/>
      <c r="R35" s="13">
        <f t="shared" si="3"/>
        <v>0</v>
      </c>
      <c r="S35" s="15"/>
      <c r="T35" s="204"/>
      <c r="U35" s="203"/>
    </row>
    <row r="36" spans="1:21" ht="12.75">
      <c r="A36" s="211">
        <v>9</v>
      </c>
      <c r="B36" s="211" t="s">
        <v>222</v>
      </c>
      <c r="C36" s="37">
        <v>33</v>
      </c>
      <c r="D36" s="199">
        <v>20</v>
      </c>
      <c r="E36" s="200">
        <v>37</v>
      </c>
      <c r="F36" s="121" t="s">
        <v>76</v>
      </c>
      <c r="G36" s="122" t="s">
        <v>1</v>
      </c>
      <c r="H36" s="186">
        <f>S36+T36</f>
        <v>0</v>
      </c>
      <c r="I36" s="16">
        <f aca="true" t="shared" si="6" ref="I36:I48">O36+U36</f>
        <v>0</v>
      </c>
      <c r="J36" s="201"/>
      <c r="K36" s="208"/>
      <c r="L36" s="20"/>
      <c r="M36" s="231"/>
      <c r="N36" s="20"/>
      <c r="O36" s="226">
        <f t="shared" si="2"/>
        <v>0</v>
      </c>
      <c r="P36" s="13"/>
      <c r="Q36" s="17"/>
      <c r="R36" s="13">
        <f t="shared" si="3"/>
        <v>0</v>
      </c>
      <c r="S36" s="15"/>
      <c r="T36" s="203"/>
      <c r="U36" s="204"/>
    </row>
    <row r="37" spans="1:21" ht="12.75">
      <c r="A37" s="211">
        <v>9</v>
      </c>
      <c r="B37" s="211" t="s">
        <v>223</v>
      </c>
      <c r="C37" s="37">
        <v>34</v>
      </c>
      <c r="D37" s="199">
        <v>20</v>
      </c>
      <c r="E37" s="200">
        <v>35</v>
      </c>
      <c r="F37" s="37" t="s">
        <v>85</v>
      </c>
      <c r="G37" s="37" t="s">
        <v>86</v>
      </c>
      <c r="H37" s="186">
        <f>T37+S37</f>
        <v>0</v>
      </c>
      <c r="I37" s="16">
        <f t="shared" si="6"/>
        <v>0</v>
      </c>
      <c r="J37" s="201"/>
      <c r="K37" s="206"/>
      <c r="L37" s="209"/>
      <c r="M37" s="166"/>
      <c r="N37" s="20"/>
      <c r="O37" s="52">
        <f t="shared" si="2"/>
        <v>0</v>
      </c>
      <c r="P37" s="17"/>
      <c r="Q37" s="15"/>
      <c r="R37" s="13">
        <f t="shared" si="3"/>
        <v>0</v>
      </c>
      <c r="S37" s="17"/>
      <c r="T37" s="204"/>
      <c r="U37" s="204"/>
    </row>
    <row r="38" spans="1:21" ht="12.75">
      <c r="A38" s="211">
        <v>9</v>
      </c>
      <c r="B38" s="211" t="s">
        <v>224</v>
      </c>
      <c r="C38" s="37">
        <v>35</v>
      </c>
      <c r="D38" s="199">
        <v>20</v>
      </c>
      <c r="E38" s="200">
        <v>19</v>
      </c>
      <c r="F38" s="96" t="s">
        <v>49</v>
      </c>
      <c r="G38" s="37" t="s">
        <v>35</v>
      </c>
      <c r="H38" s="186">
        <f>T38+S38</f>
        <v>0</v>
      </c>
      <c r="I38" s="23">
        <f t="shared" si="6"/>
        <v>0</v>
      </c>
      <c r="J38" s="201"/>
      <c r="K38" s="218"/>
      <c r="L38" s="13"/>
      <c r="M38" s="223"/>
      <c r="N38" s="17"/>
      <c r="O38" s="52">
        <f t="shared" si="2"/>
        <v>0</v>
      </c>
      <c r="P38" s="20"/>
      <c r="Q38" s="15"/>
      <c r="R38" s="13">
        <f t="shared" si="3"/>
        <v>0</v>
      </c>
      <c r="S38" s="15"/>
      <c r="T38" s="204"/>
      <c r="U38" s="203"/>
    </row>
    <row r="39" spans="1:21" ht="12.75">
      <c r="A39" s="211">
        <v>9</v>
      </c>
      <c r="B39" s="211" t="s">
        <v>225</v>
      </c>
      <c r="C39" s="37">
        <v>36</v>
      </c>
      <c r="D39" s="199">
        <v>20</v>
      </c>
      <c r="E39" s="200">
        <v>23</v>
      </c>
      <c r="F39" s="121"/>
      <c r="G39" s="122"/>
      <c r="H39" s="186">
        <f>T39+S39</f>
        <v>0</v>
      </c>
      <c r="I39" s="16">
        <f t="shared" si="6"/>
        <v>0</v>
      </c>
      <c r="J39" s="201"/>
      <c r="K39" s="208"/>
      <c r="L39" s="209"/>
      <c r="M39" s="210"/>
      <c r="N39" s="20"/>
      <c r="O39" s="52">
        <f t="shared" si="2"/>
        <v>0</v>
      </c>
      <c r="P39" s="17"/>
      <c r="Q39" s="232"/>
      <c r="R39" s="13">
        <f t="shared" si="3"/>
        <v>0</v>
      </c>
      <c r="S39" s="15"/>
      <c r="T39" s="203"/>
      <c r="U39" s="204"/>
    </row>
    <row r="40" spans="1:21" ht="12.75">
      <c r="A40" s="211"/>
      <c r="B40" s="211"/>
      <c r="C40" s="37">
        <v>37</v>
      </c>
      <c r="D40" s="199">
        <v>20</v>
      </c>
      <c r="E40" s="200">
        <v>22</v>
      </c>
      <c r="F40" s="155"/>
      <c r="G40" s="156"/>
      <c r="H40" s="186">
        <f>T40+S40</f>
        <v>0</v>
      </c>
      <c r="I40" s="16">
        <f t="shared" si="6"/>
        <v>0</v>
      </c>
      <c r="J40" s="201"/>
      <c r="K40" s="206"/>
      <c r="L40" s="20"/>
      <c r="M40" s="210"/>
      <c r="N40" s="20"/>
      <c r="O40" s="52">
        <f t="shared" si="2"/>
        <v>0</v>
      </c>
      <c r="P40" s="20"/>
      <c r="Q40" s="17"/>
      <c r="R40" s="13">
        <f t="shared" si="3"/>
        <v>0</v>
      </c>
      <c r="S40" s="15"/>
      <c r="T40" s="203"/>
      <c r="U40" s="204"/>
    </row>
    <row r="41" spans="1:21" ht="12.75">
      <c r="A41" s="211"/>
      <c r="B41" s="211"/>
      <c r="C41" s="37">
        <v>38</v>
      </c>
      <c r="D41" s="199">
        <v>20</v>
      </c>
      <c r="E41" s="200">
        <v>31</v>
      </c>
      <c r="F41" s="96"/>
      <c r="G41" s="37"/>
      <c r="H41" s="186">
        <f>T41+S41</f>
        <v>0</v>
      </c>
      <c r="I41" s="16">
        <f t="shared" si="6"/>
        <v>0</v>
      </c>
      <c r="J41" s="201"/>
      <c r="K41" s="218"/>
      <c r="L41" s="17"/>
      <c r="M41" s="183"/>
      <c r="N41" s="13"/>
      <c r="O41" s="52">
        <f t="shared" si="2"/>
        <v>0</v>
      </c>
      <c r="P41" s="17"/>
      <c r="Q41" s="17"/>
      <c r="R41" s="13">
        <f t="shared" si="3"/>
        <v>0</v>
      </c>
      <c r="S41" s="15"/>
      <c r="T41" s="203"/>
      <c r="U41" s="203"/>
    </row>
    <row r="42" spans="1:21" ht="12.75">
      <c r="A42" s="211"/>
      <c r="B42" s="211"/>
      <c r="C42" s="37">
        <v>39</v>
      </c>
      <c r="D42" s="199">
        <v>20</v>
      </c>
      <c r="E42" s="200">
        <v>39</v>
      </c>
      <c r="F42" s="121"/>
      <c r="G42" s="122"/>
      <c r="H42" s="186">
        <f>S42+T42</f>
        <v>0</v>
      </c>
      <c r="I42" s="16">
        <f t="shared" si="6"/>
        <v>0</v>
      </c>
      <c r="J42" s="201"/>
      <c r="K42" s="218"/>
      <c r="L42" s="13"/>
      <c r="M42" s="37"/>
      <c r="N42" s="13"/>
      <c r="O42" s="52">
        <f t="shared" si="2"/>
        <v>0</v>
      </c>
      <c r="P42" s="17"/>
      <c r="Q42" s="15"/>
      <c r="R42" s="13">
        <f t="shared" si="3"/>
        <v>0</v>
      </c>
      <c r="S42" s="15"/>
      <c r="T42" s="203"/>
      <c r="U42" s="203"/>
    </row>
    <row r="43" spans="1:21" ht="12.75">
      <c r="A43" s="211"/>
      <c r="B43" s="211"/>
      <c r="C43" s="37">
        <v>40</v>
      </c>
      <c r="D43" s="199">
        <v>20</v>
      </c>
      <c r="E43" s="200">
        <v>45</v>
      </c>
      <c r="F43" s="96"/>
      <c r="G43" s="37"/>
      <c r="H43" s="186">
        <f>S43+T43</f>
        <v>0</v>
      </c>
      <c r="I43" s="16">
        <f t="shared" si="6"/>
        <v>0</v>
      </c>
      <c r="J43" s="201"/>
      <c r="K43" s="218"/>
      <c r="L43" s="13"/>
      <c r="M43" s="37"/>
      <c r="N43" s="13"/>
      <c r="O43" s="52">
        <f t="shared" si="2"/>
        <v>0</v>
      </c>
      <c r="P43" s="17"/>
      <c r="Q43" s="15"/>
      <c r="R43" s="13">
        <f t="shared" si="3"/>
        <v>0</v>
      </c>
      <c r="S43" s="15"/>
      <c r="T43" s="204"/>
      <c r="U43" s="204"/>
    </row>
    <row r="44" spans="1:21" ht="12.75">
      <c r="A44" s="211"/>
      <c r="B44" s="211"/>
      <c r="C44" s="37">
        <v>41</v>
      </c>
      <c r="D44" s="199">
        <v>20</v>
      </c>
      <c r="E44" s="200">
        <v>44</v>
      </c>
      <c r="F44" s="121"/>
      <c r="G44" s="122"/>
      <c r="H44" s="186">
        <f>S44+T44</f>
        <v>0</v>
      </c>
      <c r="I44" s="16">
        <f t="shared" si="6"/>
        <v>0</v>
      </c>
      <c r="J44" s="20"/>
      <c r="K44" s="26"/>
      <c r="L44" s="13"/>
      <c r="M44" s="37"/>
      <c r="N44" s="17"/>
      <c r="O44" s="52">
        <f t="shared" si="2"/>
        <v>0</v>
      </c>
      <c r="P44" s="37"/>
      <c r="Q44" s="37"/>
      <c r="R44" s="13">
        <f t="shared" si="3"/>
        <v>0</v>
      </c>
      <c r="S44" s="17"/>
      <c r="T44" s="203"/>
      <c r="U44" s="203"/>
    </row>
    <row r="45" spans="1:21" ht="12.75">
      <c r="A45" s="211"/>
      <c r="B45" s="211"/>
      <c r="C45" s="37">
        <v>42</v>
      </c>
      <c r="D45" s="199">
        <v>20</v>
      </c>
      <c r="E45" s="200">
        <v>32</v>
      </c>
      <c r="F45" s="96"/>
      <c r="G45" s="37"/>
      <c r="H45" s="186">
        <f>T45+S45</f>
        <v>0</v>
      </c>
      <c r="I45" s="16">
        <f t="shared" si="6"/>
        <v>0</v>
      </c>
      <c r="J45" s="57"/>
      <c r="K45" s="208"/>
      <c r="L45" s="20"/>
      <c r="M45" s="166"/>
      <c r="N45" s="20"/>
      <c r="O45" s="52">
        <f t="shared" si="2"/>
        <v>0</v>
      </c>
      <c r="P45" s="17"/>
      <c r="Q45" s="232"/>
      <c r="R45" s="13">
        <f t="shared" si="3"/>
        <v>0</v>
      </c>
      <c r="S45" s="15"/>
      <c r="T45" s="204"/>
      <c r="U45" s="203"/>
    </row>
    <row r="46" spans="1:21" ht="12.75">
      <c r="A46" s="211"/>
      <c r="B46" s="211"/>
      <c r="C46" s="37">
        <v>43</v>
      </c>
      <c r="D46" s="199">
        <v>20</v>
      </c>
      <c r="E46" s="200">
        <v>30</v>
      </c>
      <c r="F46" s="121"/>
      <c r="G46" s="122"/>
      <c r="H46" s="186">
        <f>T46+S46</f>
        <v>0</v>
      </c>
      <c r="I46" s="16">
        <f t="shared" si="6"/>
        <v>0</v>
      </c>
      <c r="J46" s="201"/>
      <c r="K46" s="210"/>
      <c r="L46" s="20"/>
      <c r="M46" s="208"/>
      <c r="N46" s="20"/>
      <c r="O46" s="52">
        <f t="shared" si="2"/>
        <v>0</v>
      </c>
      <c r="P46" s="17"/>
      <c r="Q46" s="17"/>
      <c r="R46" s="13">
        <f t="shared" si="3"/>
        <v>0</v>
      </c>
      <c r="S46" s="15"/>
      <c r="T46" s="204"/>
      <c r="U46" s="203"/>
    </row>
    <row r="47" spans="1:21" ht="12.75">
      <c r="A47" s="211"/>
      <c r="B47" s="211"/>
      <c r="C47" s="37">
        <v>44</v>
      </c>
      <c r="D47" s="199">
        <v>20</v>
      </c>
      <c r="E47" s="200">
        <v>18</v>
      </c>
      <c r="F47" s="121"/>
      <c r="G47" s="122"/>
      <c r="H47" s="186">
        <f>T47+S47</f>
        <v>0</v>
      </c>
      <c r="I47" s="16">
        <f t="shared" si="6"/>
        <v>0</v>
      </c>
      <c r="J47" s="201"/>
      <c r="K47" s="210"/>
      <c r="L47" s="20"/>
      <c r="M47" s="208"/>
      <c r="N47" s="20"/>
      <c r="O47" s="52">
        <f t="shared" si="2"/>
        <v>0</v>
      </c>
      <c r="P47" s="17"/>
      <c r="Q47" s="17"/>
      <c r="R47" s="13">
        <f t="shared" si="3"/>
        <v>0</v>
      </c>
      <c r="S47" s="15"/>
      <c r="T47" s="204"/>
      <c r="U47" s="203"/>
    </row>
    <row r="48" spans="1:21" ht="12.75">
      <c r="A48" s="211"/>
      <c r="B48" s="211"/>
      <c r="C48" s="37">
        <v>45</v>
      </c>
      <c r="D48" s="199">
        <v>20</v>
      </c>
      <c r="E48" s="200">
        <v>25</v>
      </c>
      <c r="F48" s="158"/>
      <c r="G48" s="122"/>
      <c r="H48" s="186">
        <f>T48+S48</f>
        <v>0</v>
      </c>
      <c r="I48" s="16">
        <f t="shared" si="6"/>
        <v>0</v>
      </c>
      <c r="J48" s="201"/>
      <c r="K48" s="206"/>
      <c r="L48" s="20"/>
      <c r="M48" s="208"/>
      <c r="N48" s="20"/>
      <c r="O48" s="52">
        <f t="shared" si="2"/>
        <v>0</v>
      </c>
      <c r="P48" s="17"/>
      <c r="Q48" s="15"/>
      <c r="R48" s="13">
        <f t="shared" si="3"/>
        <v>0</v>
      </c>
      <c r="S48" s="15"/>
      <c r="T48" s="204"/>
      <c r="U48" s="204"/>
    </row>
    <row r="49" spans="1:21" ht="12.75">
      <c r="A49" s="211"/>
      <c r="B49" s="211"/>
      <c r="C49" s="37">
        <v>46</v>
      </c>
      <c r="D49" s="199">
        <v>20</v>
      </c>
      <c r="E49" s="200"/>
      <c r="F49" s="121"/>
      <c r="G49" s="122"/>
      <c r="H49" s="186">
        <f>S49+T49</f>
        <v>0</v>
      </c>
      <c r="I49" s="16">
        <f>SUM(U49+O49)</f>
        <v>0</v>
      </c>
      <c r="J49" s="57"/>
      <c r="K49" s="26"/>
      <c r="L49" s="13"/>
      <c r="M49" s="37"/>
      <c r="N49" s="15"/>
      <c r="O49" s="52">
        <f t="shared" si="2"/>
        <v>0</v>
      </c>
      <c r="P49" s="17"/>
      <c r="Q49" s="15"/>
      <c r="R49" s="13">
        <f t="shared" si="3"/>
        <v>0</v>
      </c>
      <c r="S49" s="17"/>
      <c r="T49" s="203"/>
      <c r="U49" s="203"/>
    </row>
    <row r="50" spans="1:21" ht="12.75">
      <c r="A50" s="211"/>
      <c r="B50" s="211"/>
      <c r="C50" s="37">
        <v>47</v>
      </c>
      <c r="D50" s="199">
        <v>20</v>
      </c>
      <c r="E50" s="200"/>
      <c r="F50" s="121"/>
      <c r="G50" s="122"/>
      <c r="H50" s="186">
        <f>S50+T50</f>
        <v>0</v>
      </c>
      <c r="I50" s="16">
        <f>SUM(U50+O50)</f>
        <v>0</v>
      </c>
      <c r="J50" s="57"/>
      <c r="K50" s="26"/>
      <c r="L50" s="13"/>
      <c r="M50" s="37"/>
      <c r="N50" s="15"/>
      <c r="O50" s="52">
        <f t="shared" si="2"/>
        <v>0</v>
      </c>
      <c r="P50" s="17"/>
      <c r="Q50" s="15"/>
      <c r="R50" s="13">
        <f t="shared" si="3"/>
        <v>0</v>
      </c>
      <c r="S50" s="17"/>
      <c r="T50" s="203"/>
      <c r="U50" s="203"/>
    </row>
    <row r="51" spans="1:21" ht="12.75">
      <c r="A51" s="211"/>
      <c r="B51" s="211"/>
      <c r="C51" s="37">
        <v>48</v>
      </c>
      <c r="D51" s="199">
        <v>20</v>
      </c>
      <c r="E51" s="200"/>
      <c r="F51" s="121"/>
      <c r="G51" s="122"/>
      <c r="H51" s="186">
        <f>SUM(T51+S51)</f>
        <v>0</v>
      </c>
      <c r="I51" s="16">
        <f>SUM(U51+O51)</f>
        <v>0</v>
      </c>
      <c r="J51" s="57"/>
      <c r="K51" s="208"/>
      <c r="L51" s="20"/>
      <c r="M51" s="166"/>
      <c r="N51" s="20"/>
      <c r="O51" s="52">
        <f t="shared" si="2"/>
        <v>0</v>
      </c>
      <c r="P51" s="18"/>
      <c r="Q51" s="15"/>
      <c r="R51" s="13">
        <f t="shared" si="3"/>
        <v>0</v>
      </c>
      <c r="S51" s="17"/>
      <c r="T51" s="204"/>
      <c r="U51" s="204"/>
    </row>
    <row r="52" spans="1:21" ht="12.75">
      <c r="A52" s="211"/>
      <c r="B52" s="211"/>
      <c r="C52" s="37">
        <v>49</v>
      </c>
      <c r="D52" s="199">
        <v>20</v>
      </c>
      <c r="E52" s="200"/>
      <c r="F52" s="121"/>
      <c r="G52" s="122"/>
      <c r="H52" s="186">
        <f>SUM(T52+S52)</f>
        <v>0</v>
      </c>
      <c r="I52" s="16">
        <f>SUM(U52+O52)</f>
        <v>0</v>
      </c>
      <c r="J52" s="57"/>
      <c r="K52" s="208"/>
      <c r="L52" s="20"/>
      <c r="M52" s="166"/>
      <c r="N52" s="20"/>
      <c r="O52" s="52">
        <f t="shared" si="2"/>
        <v>0</v>
      </c>
      <c r="P52" s="18"/>
      <c r="Q52" s="15"/>
      <c r="R52" s="13">
        <f t="shared" si="3"/>
        <v>0</v>
      </c>
      <c r="S52" s="17"/>
      <c r="T52" s="204"/>
      <c r="U52" s="204"/>
    </row>
    <row r="53" spans="1:21" ht="12.75">
      <c r="A53" s="211"/>
      <c r="B53" s="211"/>
      <c r="C53" s="37">
        <v>50</v>
      </c>
      <c r="D53" s="199">
        <v>20</v>
      </c>
      <c r="E53" s="200"/>
      <c r="F53" s="121"/>
      <c r="G53" s="122"/>
      <c r="H53" s="186">
        <f>SUM(T53+S53)</f>
        <v>0</v>
      </c>
      <c r="I53" s="16">
        <f>SUM(U53+O53)</f>
        <v>0</v>
      </c>
      <c r="J53" s="57"/>
      <c r="K53" s="26"/>
      <c r="L53" s="13"/>
      <c r="M53" s="37"/>
      <c r="N53" s="15"/>
      <c r="O53" s="52">
        <f t="shared" si="2"/>
        <v>0</v>
      </c>
      <c r="P53" s="17"/>
      <c r="Q53" s="15"/>
      <c r="R53" s="13">
        <f t="shared" si="3"/>
        <v>0</v>
      </c>
      <c r="S53" s="17"/>
      <c r="T53" s="203"/>
      <c r="U53" s="203"/>
    </row>
    <row r="54" spans="1:23" ht="12.75">
      <c r="A54" s="211"/>
      <c r="B54" s="211"/>
      <c r="C54" s="211"/>
      <c r="D54" s="96"/>
      <c r="E54" s="37"/>
      <c r="F54" s="96"/>
      <c r="G54" s="37"/>
      <c r="H54" s="51">
        <f>SUM(H4:H53)</f>
        <v>14</v>
      </c>
      <c r="I54" s="16"/>
      <c r="J54" s="60"/>
      <c r="K54" s="202"/>
      <c r="L54" s="51">
        <f>SUM(L4:L53)</f>
        <v>74</v>
      </c>
      <c r="M54" s="51"/>
      <c r="N54" s="51">
        <f>SUM(N4:N53)</f>
        <v>40</v>
      </c>
      <c r="O54" s="233"/>
      <c r="P54" s="51">
        <f>SUM(P4:P53)</f>
        <v>238</v>
      </c>
      <c r="Q54" s="51">
        <f>SUM(Q4:Q53)</f>
        <v>28</v>
      </c>
      <c r="R54" s="51">
        <f>SUM(R4:R53)</f>
        <v>114</v>
      </c>
      <c r="S54" s="51">
        <f>SUM(S4:S53)</f>
        <v>14</v>
      </c>
      <c r="T54" s="37"/>
      <c r="U54" s="37"/>
      <c r="W54" s="234"/>
    </row>
    <row r="55" ht="12.75">
      <c r="R55" s="235"/>
    </row>
    <row r="56" spans="6:7" ht="12.75">
      <c r="F56" s="121" t="s">
        <v>40</v>
      </c>
      <c r="G56" s="122" t="s">
        <v>1</v>
      </c>
    </row>
    <row r="57" spans="6:7" ht="12.75">
      <c r="F57" s="158" t="s">
        <v>226</v>
      </c>
      <c r="G57" s="122" t="s">
        <v>1</v>
      </c>
    </row>
    <row r="58" spans="6:7" ht="12.75">
      <c r="F58" s="155" t="s">
        <v>34</v>
      </c>
      <c r="G58" s="156" t="s">
        <v>35</v>
      </c>
    </row>
    <row r="59" spans="6:7" ht="12.75">
      <c r="F59" s="155" t="s">
        <v>99</v>
      </c>
      <c r="G59" s="156" t="s">
        <v>75</v>
      </c>
    </row>
    <row r="60" spans="6:7" ht="12.75">
      <c r="F60" s="155" t="s">
        <v>227</v>
      </c>
      <c r="G60" s="156" t="s">
        <v>228</v>
      </c>
    </row>
    <row r="61" spans="6:7" ht="12.75">
      <c r="F61" s="121" t="s">
        <v>37</v>
      </c>
      <c r="G61" s="122" t="s">
        <v>31</v>
      </c>
    </row>
    <row r="62" spans="6:7" ht="12.75">
      <c r="F62" s="121" t="s">
        <v>79</v>
      </c>
      <c r="G62" s="122" t="s">
        <v>81</v>
      </c>
    </row>
    <row r="63" spans="6:7" ht="12.75">
      <c r="F63" s="121" t="s">
        <v>41</v>
      </c>
      <c r="G63" s="122" t="s">
        <v>42</v>
      </c>
    </row>
    <row r="64" spans="6:7" ht="12.75">
      <c r="F64" s="121" t="s">
        <v>53</v>
      </c>
      <c r="G64" s="122" t="s">
        <v>35</v>
      </c>
    </row>
    <row r="65" spans="6:7" ht="12.75">
      <c r="F65" s="155" t="s">
        <v>55</v>
      </c>
      <c r="G65" s="156" t="s">
        <v>1</v>
      </c>
    </row>
    <row r="66" spans="6:7" ht="12.75">
      <c r="F66" s="166" t="s">
        <v>78</v>
      </c>
      <c r="G66" s="164" t="s">
        <v>42</v>
      </c>
    </row>
    <row r="67" spans="6:7" ht="12.75">
      <c r="F67" s="121" t="s">
        <v>88</v>
      </c>
      <c r="G67" s="122" t="s">
        <v>89</v>
      </c>
    </row>
    <row r="68" spans="6:7" ht="12.75">
      <c r="F68" s="37" t="s">
        <v>229</v>
      </c>
      <c r="G68" s="37" t="s">
        <v>86</v>
      </c>
    </row>
    <row r="69" spans="6:7" ht="12.75">
      <c r="F69" s="121" t="s">
        <v>80</v>
      </c>
      <c r="G69" s="122" t="s">
        <v>81</v>
      </c>
    </row>
    <row r="70" spans="6:7" ht="12.75">
      <c r="F70" s="162" t="s">
        <v>230</v>
      </c>
      <c r="G70" s="122" t="s">
        <v>89</v>
      </c>
    </row>
    <row r="71" spans="6:7" ht="12.75">
      <c r="F71" s="155" t="s">
        <v>38</v>
      </c>
      <c r="G71" s="156" t="s">
        <v>1</v>
      </c>
    </row>
    <row r="72" spans="6:7" ht="12.75">
      <c r="F72" s="121" t="s">
        <v>36</v>
      </c>
      <c r="G72" s="122" t="s">
        <v>1</v>
      </c>
    </row>
    <row r="73" spans="6:7" ht="12.75">
      <c r="F73" s="121" t="s">
        <v>231</v>
      </c>
      <c r="G73" s="122" t="s">
        <v>89</v>
      </c>
    </row>
    <row r="74" spans="6:7" ht="12.75">
      <c r="F74" s="155" t="s">
        <v>30</v>
      </c>
      <c r="G74" s="156" t="s">
        <v>31</v>
      </c>
    </row>
    <row r="75" spans="6:7" ht="12.75">
      <c r="F75" s="155" t="s">
        <v>57</v>
      </c>
      <c r="G75" s="156" t="s">
        <v>1</v>
      </c>
    </row>
    <row r="76" spans="6:7" ht="12.75">
      <c r="F76" s="155" t="s">
        <v>56</v>
      </c>
      <c r="G76" s="156" t="s">
        <v>42</v>
      </c>
    </row>
    <row r="77" spans="6:7" ht="12.75">
      <c r="F77" s="121" t="s">
        <v>39</v>
      </c>
      <c r="G77" s="122" t="s">
        <v>1</v>
      </c>
    </row>
    <row r="78" spans="6:7" ht="12.75">
      <c r="F78" s="155" t="s">
        <v>0</v>
      </c>
      <c r="G78" s="156" t="s">
        <v>1</v>
      </c>
    </row>
    <row r="79" spans="6:7" ht="12.75">
      <c r="F79" s="121" t="s">
        <v>232</v>
      </c>
      <c r="G79" s="122" t="s">
        <v>31</v>
      </c>
    </row>
    <row r="80" spans="6:7" ht="12.75">
      <c r="F80" s="121" t="s">
        <v>233</v>
      </c>
      <c r="G80" s="122" t="s">
        <v>1</v>
      </c>
    </row>
    <row r="81" spans="6:7" ht="12.75">
      <c r="F81" s="96" t="s">
        <v>50</v>
      </c>
      <c r="G81" s="37" t="s">
        <v>42</v>
      </c>
    </row>
    <row r="82" spans="6:7" ht="12.75">
      <c r="F82" s="121" t="s">
        <v>59</v>
      </c>
      <c r="G82" s="122" t="s">
        <v>1</v>
      </c>
    </row>
    <row r="83" spans="6:7" ht="12.75">
      <c r="F83" s="96" t="s">
        <v>47</v>
      </c>
      <c r="G83" s="37" t="s">
        <v>1</v>
      </c>
    </row>
    <row r="84" spans="6:7" ht="12.75">
      <c r="F84" s="121" t="s">
        <v>97</v>
      </c>
      <c r="G84" s="122" t="s">
        <v>98</v>
      </c>
    </row>
    <row r="85" spans="6:7" ht="12.75">
      <c r="F85" s="96" t="s">
        <v>44</v>
      </c>
      <c r="G85" s="37" t="s">
        <v>1</v>
      </c>
    </row>
    <row r="86" spans="6:7" ht="12.75">
      <c r="F86" s="96" t="s">
        <v>234</v>
      </c>
      <c r="G86" s="37" t="s">
        <v>235</v>
      </c>
    </row>
    <row r="87" spans="6:7" ht="12.75">
      <c r="F87" s="96" t="s">
        <v>236</v>
      </c>
      <c r="G87" s="37" t="s">
        <v>81</v>
      </c>
    </row>
    <row r="88" spans="6:7" ht="12.75">
      <c r="F88" s="155" t="s">
        <v>96</v>
      </c>
      <c r="G88" s="122" t="s">
        <v>89</v>
      </c>
    </row>
    <row r="89" spans="6:7" ht="12.75">
      <c r="F89" s="163" t="s">
        <v>237</v>
      </c>
      <c r="G89" s="153" t="s">
        <v>89</v>
      </c>
    </row>
    <row r="90" spans="6:7" ht="12.75">
      <c r="F90" s="96" t="s">
        <v>85</v>
      </c>
      <c r="G90" s="37" t="s">
        <v>238</v>
      </c>
    </row>
    <row r="91" spans="6:7" ht="12.75">
      <c r="F91" s="155" t="s">
        <v>51</v>
      </c>
      <c r="G91" s="156" t="s">
        <v>1</v>
      </c>
    </row>
    <row r="92" spans="6:7" ht="12.75">
      <c r="F92" s="121" t="s">
        <v>48</v>
      </c>
      <c r="G92" s="122" t="s">
        <v>42</v>
      </c>
    </row>
    <row r="93" spans="6:7" ht="12.75">
      <c r="F93" s="121" t="s">
        <v>43</v>
      </c>
      <c r="G93" s="122" t="s">
        <v>1</v>
      </c>
    </row>
    <row r="94" spans="6:7" ht="12.75">
      <c r="F94" s="121" t="s">
        <v>52</v>
      </c>
      <c r="G94" s="122" t="s">
        <v>35</v>
      </c>
    </row>
    <row r="95" spans="6:7" ht="12.75">
      <c r="F95" s="121" t="s">
        <v>239</v>
      </c>
      <c r="G95" s="122" t="s">
        <v>235</v>
      </c>
    </row>
    <row r="96" spans="6:7" ht="12.75">
      <c r="F96" s="96" t="s">
        <v>49</v>
      </c>
      <c r="G96" s="37" t="s">
        <v>35</v>
      </c>
    </row>
    <row r="97" spans="6:7" ht="12.75">
      <c r="F97" s="121" t="s">
        <v>62</v>
      </c>
      <c r="G97" s="122" t="s">
        <v>61</v>
      </c>
    </row>
    <row r="98" spans="6:7" ht="12.75">
      <c r="F98" s="96" t="s">
        <v>74</v>
      </c>
      <c r="G98" s="37" t="s">
        <v>75</v>
      </c>
    </row>
    <row r="99" spans="6:7" ht="12.75">
      <c r="F99" s="121" t="s">
        <v>240</v>
      </c>
      <c r="G99" s="122" t="s">
        <v>75</v>
      </c>
    </row>
  </sheetData>
  <sheetProtection selectLockedCells="1" selectUnlockedCells="1"/>
  <mergeCells count="2">
    <mergeCell ref="A1:S1"/>
    <mergeCell ref="A2:S2"/>
  </mergeCells>
  <printOptions/>
  <pageMargins left="0.3298611111111111" right="0.25" top="0.45" bottom="0.5597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b590</dc:creator>
  <cp:keywords/>
  <dc:description/>
  <cp:lastModifiedBy>b590</cp:lastModifiedBy>
  <dcterms:created xsi:type="dcterms:W3CDTF">2024-04-24T06:57:45Z</dcterms:created>
  <dcterms:modified xsi:type="dcterms:W3CDTF">2024-04-24T06:57:45Z</dcterms:modified>
  <cp:category/>
  <cp:version/>
  <cp:contentType/>
  <cp:contentStatus/>
</cp:coreProperties>
</file>